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30-3\"/>
    </mc:Choice>
  </mc:AlternateContent>
  <xr:revisionPtr revIDLastSave="0" documentId="13_ncr:1_{C3643BE1-E938-425A-96CC-E54CFBB50866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اغلاقات" sheetId="82" r:id="rId4"/>
    <sheet name="التقرير الاسبوعي للمنصة النظامي" sheetId="77" r:id="rId5"/>
    <sheet name="التقرير الاسبوعي للمنصة الثاني" sheetId="79" r:id="rId6"/>
    <sheet name="الشركات غير مفصحة" sheetId="76" r:id="rId7"/>
  </sheets>
  <calcPr calcId="181029"/>
</workbook>
</file>

<file path=xl/calcChain.xml><?xml version="1.0" encoding="utf-8"?>
<calcChain xmlns="http://schemas.openxmlformats.org/spreadsheetml/2006/main">
  <c r="M39" i="73" l="1"/>
  <c r="L39" i="73"/>
  <c r="K39" i="73"/>
  <c r="K29" i="73"/>
  <c r="L29" i="73"/>
  <c r="M29" i="73"/>
  <c r="J59" i="77"/>
  <c r="K59" i="77"/>
  <c r="L59" i="77"/>
  <c r="K10" i="79" l="1"/>
  <c r="L10" i="79"/>
  <c r="M10" i="79"/>
  <c r="K24" i="76"/>
  <c r="L24" i="76"/>
  <c r="M24" i="76"/>
  <c r="K29" i="76"/>
  <c r="L29" i="76"/>
  <c r="M29" i="76"/>
  <c r="F37" i="55"/>
  <c r="E37" i="55"/>
  <c r="E38" i="55" s="1"/>
  <c r="D37" i="55"/>
  <c r="F34" i="55"/>
  <c r="E34" i="55"/>
  <c r="D34" i="55"/>
  <c r="F31" i="55"/>
  <c r="E31" i="55"/>
  <c r="D31" i="55"/>
  <c r="F15" i="55"/>
  <c r="E15" i="55"/>
  <c r="D15" i="55"/>
  <c r="F12" i="55"/>
  <c r="E12" i="55"/>
  <c r="D12" i="55"/>
  <c r="F9" i="55"/>
  <c r="E9" i="55"/>
  <c r="D9" i="55"/>
  <c r="M8" i="76"/>
  <c r="L8" i="76"/>
  <c r="K8" i="76"/>
  <c r="L13" i="79"/>
  <c r="M13" i="79"/>
  <c r="K13" i="79"/>
  <c r="M36" i="73"/>
  <c r="J47" i="77"/>
  <c r="K47" i="77"/>
  <c r="L47" i="77"/>
  <c r="K17" i="79"/>
  <c r="L17" i="79"/>
  <c r="M17" i="79"/>
  <c r="K19" i="76"/>
  <c r="L19" i="76"/>
  <c r="M19" i="76"/>
  <c r="D38" i="55" l="1"/>
  <c r="E16" i="55"/>
  <c r="F38" i="55"/>
  <c r="D16" i="55"/>
  <c r="F16" i="55"/>
  <c r="J26" i="77"/>
  <c r="K26" i="77"/>
  <c r="L26" i="77"/>
  <c r="J32" i="77"/>
  <c r="K32" i="77"/>
  <c r="L32" i="77"/>
  <c r="K36" i="73"/>
  <c r="L36" i="73"/>
  <c r="J17" i="77" l="1"/>
  <c r="K17" i="77"/>
  <c r="L17" i="77"/>
  <c r="K25" i="73" l="1"/>
  <c r="L25" i="73"/>
  <c r="M25" i="73"/>
  <c r="G8" i="81" l="1"/>
  <c r="G9" i="81" s="1"/>
  <c r="H8" i="81"/>
  <c r="H9" i="81" s="1"/>
  <c r="I8" i="81"/>
  <c r="I9" i="81" s="1"/>
  <c r="K24" i="79"/>
  <c r="L24" i="79"/>
  <c r="M24" i="79"/>
  <c r="K51" i="73" l="1"/>
  <c r="L51" i="73"/>
  <c r="M51" i="73"/>
  <c r="J53" i="77" l="1"/>
  <c r="K53" i="77"/>
  <c r="L53" i="77"/>
  <c r="K92" i="73" l="1"/>
  <c r="L92" i="73"/>
  <c r="M92" i="73"/>
  <c r="K83" i="73" l="1"/>
  <c r="L83" i="73"/>
  <c r="M83" i="73"/>
  <c r="K70" i="73"/>
  <c r="K93" i="73" s="1"/>
  <c r="L70" i="73"/>
  <c r="L93" i="73" s="1"/>
  <c r="M70" i="73"/>
  <c r="M93" i="73" s="1"/>
  <c r="K12" i="76" l="1"/>
  <c r="K30" i="76" s="1"/>
  <c r="L12" i="76"/>
  <c r="L30" i="76" s="1"/>
  <c r="M12" i="76"/>
  <c r="M30" i="76" s="1"/>
  <c r="J21" i="77"/>
  <c r="K21" i="77"/>
  <c r="L21" i="77"/>
  <c r="K27" i="79" l="1"/>
  <c r="L27" i="79" l="1"/>
  <c r="M27" i="79"/>
  <c r="K20" i="79" l="1"/>
  <c r="K28" i="79" s="1"/>
  <c r="L20" i="79"/>
  <c r="L28" i="79" s="1"/>
  <c r="M20" i="79"/>
  <c r="M28" i="79" s="1"/>
  <c r="J60" i="77" l="1"/>
  <c r="K60" i="77"/>
  <c r="L60" i="77" l="1"/>
</calcChain>
</file>

<file path=xl/sharedStrings.xml><?xml version="1.0" encoding="utf-8"?>
<sst xmlns="http://schemas.openxmlformats.org/spreadsheetml/2006/main" count="1359" uniqueCount="461">
  <si>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</si>
  <si>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</si>
  <si>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</si>
  <si>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</si>
  <si>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</si>
  <si>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</si>
  <si>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</si>
  <si>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</si>
  <si>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</si>
  <si>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</si>
  <si>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</si>
  <si>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</si>
  <si>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</si>
  <si>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</si>
  <si>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</si>
  <si>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</si>
  <si>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</si>
  <si>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</si>
  <si>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</si>
  <si>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</si>
  <si>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</si>
  <si>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</si>
  <si>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</si>
  <si>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</si>
  <si>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</si>
  <si>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</si>
  <si>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</si>
  <si>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</si>
  <si>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</si>
  <si>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</si>
  <si>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</si>
  <si>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</si>
  <si>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</si>
  <si>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</si>
  <si>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</si>
  <si>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</si>
  <si>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</si>
  <si>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</si>
  <si>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</si>
  <si>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</si>
  <si>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</si>
  <si>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</si>
  <si>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</si>
  <si>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</si>
  <si>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</si>
  <si>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</si>
  <si>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</si>
  <si>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</si>
  <si>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</si>
  <si>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</si>
  <si>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</si>
  <si>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</si>
  <si>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</si>
  <si>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</si>
  <si>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</si>
  <si>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</si>
  <si>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</si>
  <si>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</si>
  <si>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</si>
  <si>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</si>
  <si>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</si>
  <si>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</si>
  <si>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</si>
  <si>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</si>
  <si>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</si>
  <si>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</si>
  <si>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</si>
  <si>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</si>
  <si>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</si>
  <si>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</si>
  <si>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</si>
  <si>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</si>
  <si>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</si>
  <si>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</si>
  <si>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</si>
  <si>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</si>
  <si>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</si>
  <si>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</si>
  <si>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</si>
  <si>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</si>
  <si>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</si>
  <si>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</si>
  <si>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</si>
  <si>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</si>
  <si>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</si>
  <si>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</si>
  <si>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</si>
  <si>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</si>
  <si>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</si>
  <si>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</si>
  <si>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</si>
  <si>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</si>
  <si>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</si>
  <si>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</si>
  <si>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</si>
  <si>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</si>
  <si>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</si>
  <si>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</si>
  <si>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</si>
  <si>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</si>
  <si>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</si>
  <si>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</si>
  <si>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</si>
  <si>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</si>
  <si>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</si>
  <si>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</si>
  <si>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</si>
  <si>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</si>
  <si>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</si>
  <si>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</si>
  <si>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</si>
  <si>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</si>
  <si>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</si>
  <si>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</si>
  <si>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</si>
  <si>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</si>
  <si>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</si>
  <si>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</si>
  <si>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</si>
  <si>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</si>
  <si>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</si>
  <si>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</si>
  <si>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</si>
  <si>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</si>
  <si>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</si>
  <si>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</si>
  <si>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</si>
  <si>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</si>
  <si>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</si>
  <si>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</si>
  <si>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</si>
  <si>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</si>
  <si>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</si>
  <si>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</si>
  <si>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</si>
  <si>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</si>
  <si>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</si>
  <si>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</si>
  <si>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</si>
  <si>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</si>
  <si>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</si>
  <si>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</si>
  <si>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</si>
  <si>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</si>
  <si>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</si>
  <si>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</si>
  <si>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</si>
  <si>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</si>
  <si>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</si>
  <si>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</si>
  <si>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</si>
  <si>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</si>
  <si>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</si>
  <si>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</si>
  <si>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</si>
  <si>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</si>
  <si>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</si>
  <si>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</si>
  <si>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</si>
  <si>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</si>
  <si>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</si>
  <si>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</si>
  <si>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</si>
  <si>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</si>
  <si>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</si>
  <si>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</si>
  <si>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</si>
  <si>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</si>
  <si>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</si>
  <si>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</si>
  <si>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</si>
  <si>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</si>
  <si>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</si>
  <si>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</si>
  <si>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</si>
  <si>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</si>
  <si>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</si>
  <si>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</si>
  <si>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</si>
  <si>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</si>
  <si>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</si>
  <si>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</si>
  <si>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</si>
  <si>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</si>
  <si>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</si>
  <si>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</si>
  <si>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</si>
  <si>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</si>
  <si>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</si>
  <si>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</si>
  <si>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</si>
  <si>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</si>
  <si>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</si>
  <si>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</si>
  <si>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</si>
  <si>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</si>
  <si>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</si>
  <si>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</si>
  <si>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</si>
  <si>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</si>
  <si>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</si>
  <si>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</si>
  <si>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</si>
  <si>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</si>
  <si>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</si>
  <si>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</si>
  <si>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</si>
  <si>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</si>
  <si>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</si>
  <si>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</si>
  <si>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</si>
  <si>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</si>
  <si>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</si>
  <si>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</si>
  <si>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</si>
  <si>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</si>
  <si>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</si>
  <si>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</si>
  <si>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</si>
  <si>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</si>
  <si>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</si>
  <si>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</si>
  <si>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</si>
  <si>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</si>
  <si>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</si>
  <si>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</si>
  <si>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</si>
  <si>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</si>
  <si>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</si>
  <si>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</si>
  <si>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</si>
  <si>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</si>
  <si>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</si>
  <si>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</si>
  <si>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</si>
  <si>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</si>
  <si>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</si>
  <si>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</si>
  <si>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</si>
  <si>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</si>
  <si>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</si>
  <si>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</si>
  <si>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</si>
  <si>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</si>
  <si>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</si>
  <si>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</si>
  <si>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</si>
  <si>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</si>
  <si>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</si>
  <si>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</si>
  <si>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</si>
  <si>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</si>
  <si>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</si>
  <si>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</si>
  <si>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</si>
  <si>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</si>
  <si>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</si>
  <si>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</si>
  <si>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</si>
  <si>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</si>
  <si>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</si>
  <si>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</si>
  <si>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</si>
  <si>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</si>
  <si>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</si>
  <si>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</si>
  <si>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</si>
  <si>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</si>
  <si>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</si>
  <si>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</si>
  <si>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</si>
  <si>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</si>
  <si>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</si>
  <si>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</si>
  <si>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</si>
  <si>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</si>
  <si>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</si>
  <si>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</si>
  <si>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</si>
  <si>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</si>
  <si>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</si>
  <si>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</si>
  <si>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</si>
  <si>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</si>
  <si>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</si>
  <si>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</si>
  <si>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</si>
  <si>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</si>
  <si>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</si>
  <si>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</si>
  <si>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</si>
  <si>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</si>
  <si>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</si>
  <si>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</si>
  <si>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</si>
  <si>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</si>
  <si>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</si>
  <si>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</si>
  <si>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</si>
  <si>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</si>
  <si>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</si>
  <si>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</si>
  <si>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</si>
  <si>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</si>
  <si>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</si>
  <si>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</si>
  <si>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</si>
  <si>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</si>
  <si>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</si>
  <si>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</si>
  <si>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</si>
  <si>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</si>
  <si>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</si>
  <si>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</si>
  <si>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</si>
  <si>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</si>
  <si>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</si>
  <si>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</si>
  <si>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</si>
  <si>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</si>
  <si>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</si>
  <si>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</si>
  <si>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</si>
  <si>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</si>
  <si>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</si>
  <si>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</si>
  <si>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</si>
  <si>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</si>
  <si>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</si>
  <si>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</si>
  <si>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</si>
  <si>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</si>
  <si>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</si>
  <si>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</si>
  <si>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</si>
  <si>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</si>
  <si>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</si>
  <si>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</si>
  <si>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</si>
  <si>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</si>
  <si>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</si>
  <si>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</si>
  <si>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</si>
  <si>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</si>
  <si>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</si>
  <si>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</si>
  <si>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</si>
  <si>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</si>
  <si>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</si>
  <si>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</si>
  <si>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</si>
  <si>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</si>
  <si>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</si>
  <si>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</si>
  <si>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</si>
  <si>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</si>
  <si>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</si>
  <si>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</si>
  <si>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</si>
  <si>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</si>
  <si>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</si>
  <si>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</si>
  <si>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</si>
  <si>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</si>
  <si>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</si>
  <si>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</si>
  <si>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</si>
  <si>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</si>
  <si>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</si>
  <si>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</si>
  <si>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</si>
  <si>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</si>
  <si>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</si>
  <si>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</si>
  <si>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</si>
  <si>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</si>
  <si>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</si>
  <si>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</si>
  <si>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</si>
  <si>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</si>
  <si>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</si>
  <si>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</si>
  <si>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</si>
  <si>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</si>
  <si>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</si>
  <si>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</si>
  <si>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>الكيمياوية والبلاستيكية</t>
  </si>
  <si>
    <t>مصرف الاستثمار</t>
  </si>
  <si>
    <t xml:space="preserve">البادية للنقل العام </t>
  </si>
  <si>
    <t xml:space="preserve">مصرف اشور الدولي </t>
  </si>
  <si>
    <t>فندق أشور</t>
  </si>
  <si>
    <t xml:space="preserve">مصرف بغداد </t>
  </si>
  <si>
    <t>السجاد والمفروشات</t>
  </si>
  <si>
    <t xml:space="preserve">نقل المنتجات النفطية </t>
  </si>
  <si>
    <t>الوطنية لصناعات الاثاث المنزلي</t>
  </si>
  <si>
    <t xml:space="preserve"> </t>
  </si>
  <si>
    <t>العراقية لصناعات الكارتون</t>
  </si>
  <si>
    <t>التمورالعراقية</t>
  </si>
  <si>
    <t>المصرف الدولي الإسلامي</t>
  </si>
  <si>
    <t>الخليج للتامين</t>
  </si>
  <si>
    <t>مصرف التجاري العراقي الاسلامي</t>
  </si>
  <si>
    <t>مصرف الائتمان</t>
  </si>
  <si>
    <t>المدينة السياحية لسد الموصل</t>
  </si>
  <si>
    <t>المنتجات الزراعية</t>
  </si>
  <si>
    <t>طريق الخارز لانتاج المواد الانشائية</t>
  </si>
  <si>
    <t>الاهلية للتامين</t>
  </si>
  <si>
    <t>اسماك الشرق الاوسط</t>
  </si>
  <si>
    <t xml:space="preserve">النخبة للمقاولات العامة </t>
  </si>
  <si>
    <t xml:space="preserve">الاسهم المتداولة  </t>
  </si>
  <si>
    <t>Company Names</t>
  </si>
  <si>
    <t>المجموع الكلي</t>
  </si>
  <si>
    <t>Grand Total</t>
  </si>
  <si>
    <t xml:space="preserve">العراقية لانتاج وتسويق اللحوم </t>
  </si>
  <si>
    <t>الصناعات المعدنية والدراجات</t>
  </si>
  <si>
    <t xml:space="preserve"> أسعار الاغلاق لاسهم الشركات المساهمة المدرجة للفترة 2026/8/30 - 2026/9/3</t>
  </si>
  <si>
    <t>Closing prices for the  listed companies from 30/8/2026 - 3/9/2026</t>
  </si>
  <si>
    <t>Non-Iraqi Weekly Trading Report (Sell) 30/8/2026 - 3/9/2026</t>
  </si>
  <si>
    <t>التقرير الاسبوعي لتداول الاسهم المشتراة لغير العراقيين في السوق العراق للاوراق المالية 2026/8/30 - 2026/9/3</t>
  </si>
  <si>
    <t>Non-Iraqi Weekly Trading Report (Buy) 30/8/2026 - 3/9/2026</t>
  </si>
  <si>
    <t xml:space="preserve">     2026/9/3 - 2026/8/30 ISX-OTC تقرير التداول الأسبوعي /المنصة     </t>
  </si>
  <si>
    <t xml:space="preserve">Over The Counter Platform (OTC) Weekly Trading Report 30/8/2026 - 3/9/2026 </t>
  </si>
  <si>
    <t xml:space="preserve">     2026/9/3 - 2026/8/30 تقرير التداول الأسبوعي </t>
  </si>
  <si>
    <t>Weekly Trading Report 30/8/2026 - 3/9/2026</t>
  </si>
  <si>
    <t>2026/9/3- 2026/8/30 تقرير التداول الأسبوعي /المنصة الثالثة</t>
  </si>
  <si>
    <t xml:space="preserve">Undisclosed Platform Weekly Trading Report 30/8/2026 - 3/9/2026            </t>
  </si>
  <si>
    <t>2026/9/3 -2026/8/30 تقرير التداول الأسبوعي / المنصة الثانية</t>
  </si>
  <si>
    <t xml:space="preserve">Second Platform Weekly Trading Report 30/8/2026 - 3/9/2026 </t>
  </si>
  <si>
    <t xml:space="preserve">      2026/9/3 - 2026/8/30 تقرير التداول الأسبوعي / المنصة النظامية</t>
  </si>
  <si>
    <t xml:space="preserve">   Weekly Trading Report / Regular 30/8/2026 - 3/9/2026</t>
  </si>
  <si>
    <t>دار السلام للتامين</t>
  </si>
  <si>
    <t>مصرف اسيا العراق الاسلامي</t>
  </si>
  <si>
    <t>مجموع قطاع الاستثمار</t>
  </si>
  <si>
    <t>بابل للانتاج الحيواني والنباتي</t>
  </si>
  <si>
    <t xml:space="preserve">الحديثة للانتاج الحيواني </t>
  </si>
  <si>
    <t>فندق عشتار</t>
  </si>
  <si>
    <t xml:space="preserve">فندق السدير </t>
  </si>
  <si>
    <t>المصرف المتحد للاستثمار</t>
  </si>
  <si>
    <t xml:space="preserve">مصرف الموصل </t>
  </si>
  <si>
    <t>مصرف المشرق العربي</t>
  </si>
  <si>
    <t>Bank Of Baghdad</t>
  </si>
  <si>
    <t xml:space="preserve">مصرف الاستثمار العراقي </t>
  </si>
  <si>
    <t>Al-Mansour Bank</t>
  </si>
  <si>
    <t>مصرف اسيا العراق</t>
  </si>
  <si>
    <t>Total Bank sector</t>
  </si>
  <si>
    <t xml:space="preserve">قطاع التامين </t>
  </si>
  <si>
    <t>الحمراء للتأمين</t>
  </si>
  <si>
    <t xml:space="preserve">مجموع قطاع التامين </t>
  </si>
  <si>
    <t>Total Insurance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</si>
  <si>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</si>
  <si>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</si>
  <si>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</si>
  <si>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</si>
  <si>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</si>
  <si>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 xml:space="preserve">المصرف الاهلي العراقي </t>
  </si>
  <si>
    <t xml:space="preserve">National Bank Of Iraq </t>
  </si>
  <si>
    <t xml:space="preserve">قطاع الفنادق والسياحة </t>
  </si>
  <si>
    <t>Hotel Sector</t>
  </si>
  <si>
    <t>فندق المنصور</t>
  </si>
  <si>
    <t xml:space="preserve">مجموع قطاع الفنادق والسياحة </t>
  </si>
  <si>
    <t>Total Hotel sector</t>
  </si>
  <si>
    <t>التقرير الاسبوعي لتداول الاسهم المباعة من غير العراقيين في السوق العراق للاوراق المالية 2026/8/30 - 2026/9/3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</si>
</sst>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5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86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3" fontId="76" fillId="0" borderId="0" xfId="0" applyNumberFormat="1" applyFont="1"/>
    <xf numFmtId="0" fontId="92" fillId="0" borderId="60" xfId="0" applyFont="1" applyBorder="1" applyAlignment="1">
      <alignment horizontal="right" vertical="center"/>
    </xf>
    <xf numFmtId="166" fontId="92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2" fillId="58" borderId="57" xfId="0" applyFont="1" applyFill="1" applyBorder="1" applyAlignment="1">
      <alignment horizontal="center" vertical="center"/>
    </xf>
    <xf numFmtId="3" fontId="92" fillId="58" borderId="60" xfId="0" applyNumberFormat="1" applyFont="1" applyFill="1" applyBorder="1" applyAlignment="1">
      <alignment horizontal="center" vertical="center"/>
    </xf>
    <xf numFmtId="166" fontId="75" fillId="58" borderId="43" xfId="0" applyNumberFormat="1" applyFont="1" applyFill="1" applyBorder="1" applyAlignment="1">
      <alignment horizontal="center" vertical="center"/>
    </xf>
    <xf numFmtId="0" fontId="75" fillId="58" borderId="43" xfId="0" applyFont="1" applyFill="1" applyBorder="1" applyAlignment="1">
      <alignment vertical="center"/>
    </xf>
    <xf numFmtId="166" fontId="75" fillId="58" borderId="60" xfId="0" applyNumberFormat="1" applyFont="1" applyFill="1" applyBorder="1" applyAlignment="1">
      <alignment horizontal="center" vertical="center"/>
    </xf>
    <xf numFmtId="0" fontId="75" fillId="58" borderId="60" xfId="0" applyFont="1" applyFill="1" applyBorder="1" applyAlignment="1">
      <alignment vertical="center"/>
    </xf>
    <xf numFmtId="3" fontId="77" fillId="0" borderId="19" xfId="0" applyNumberFormat="1" applyFont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 wrapText="1"/>
    </xf>
    <xf numFmtId="0" fontId="94" fillId="59" borderId="60" xfId="0" applyFont="1" applyFill="1" applyBorder="1" applyAlignment="1">
      <alignment horizontal="center" vertical="center" wrapText="1"/>
    </xf>
    <xf numFmtId="0" fontId="94" fillId="60" borderId="60" xfId="0" applyFont="1" applyFill="1" applyBorder="1" applyAlignment="1">
      <alignment horizontal="left" vertical="center"/>
    </xf>
    <xf numFmtId="0" fontId="94" fillId="0" borderId="61" xfId="176" applyFont="1" applyBorder="1" applyAlignment="1">
      <alignment horizontal="right" vertical="center"/>
    </xf>
    <xf numFmtId="0" fontId="94" fillId="0" borderId="61" xfId="176" applyFont="1" applyBorder="1" applyAlignment="1">
      <alignment horizontal="left" vertical="center"/>
    </xf>
    <xf numFmtId="3" fontId="94" fillId="0" borderId="65" xfId="176" applyNumberFormat="1" applyFont="1" applyBorder="1" applyAlignment="1">
      <alignment horizontal="center" vertical="center"/>
    </xf>
    <xf numFmtId="0" fontId="94" fillId="0" borderId="60" xfId="200" applyFont="1" applyBorder="1" applyAlignment="1">
      <alignment vertical="center"/>
    </xf>
    <xf numFmtId="3" fontId="94" fillId="59" borderId="65" xfId="176" applyNumberFormat="1" applyFont="1" applyFill="1" applyBorder="1" applyAlignment="1">
      <alignment horizontal="center" vertical="center"/>
    </xf>
    <xf numFmtId="0" fontId="94" fillId="59" borderId="6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3" fillId="0" borderId="58" xfId="0" applyNumberFormat="1" applyFont="1" applyBorder="1" applyAlignment="1">
      <alignment horizontal="center"/>
    </xf>
    <xf numFmtId="0" fontId="94" fillId="59" borderId="66" xfId="176" applyFont="1" applyFill="1" applyBorder="1" applyAlignment="1">
      <alignment horizontal="center" vertical="center"/>
    </xf>
    <xf numFmtId="0" fontId="94" fillId="59" borderId="67" xfId="176" applyFont="1" applyFill="1" applyBorder="1" applyAlignment="1">
      <alignment horizontal="center" vertical="center"/>
    </xf>
    <xf numFmtId="0" fontId="94" fillId="60" borderId="62" xfId="0" applyFont="1" applyFill="1" applyBorder="1" applyAlignment="1">
      <alignment horizontal="right" vertical="center"/>
    </xf>
    <xf numFmtId="0" fontId="94" fillId="60" borderId="63" xfId="0" applyFont="1" applyFill="1" applyBorder="1" applyAlignment="1">
      <alignment horizontal="right" vertical="center"/>
    </xf>
    <xf numFmtId="0" fontId="94" fillId="60" borderId="64" xfId="0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1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right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0" fontId="83" fillId="57" borderId="19" xfId="0" applyFont="1" applyFill="1" applyBorder="1" applyAlignment="1">
      <alignment horizontal="left" vertical="center" wrapText="1"/>
    </xf>
    <xf numFmtId="1" fontId="77" fillId="59" borderId="19" xfId="0" applyNumberFormat="1" applyFont="1" applyFill="1" applyBorder="1" applyAlignment="1">
      <alignment horizontal="center" vertical="center"/>
    </xf>
    <xf numFmtId="3" fontId="77" fillId="59" borderId="19" xfId="0" applyNumberFormat="1" applyFont="1" applyFill="1" applyBorder="1" applyAlignment="1">
      <alignment horizontal="center" vertical="center"/>
    </xf>
    <xf numFmtId="0" fontId="77" fillId="59" borderId="19" xfId="0" applyFont="1" applyFill="1" applyBorder="1" applyAlignment="1">
      <alignment horizontal="center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70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39</xdr:row>
      <xdr:rowOff>87312</xdr:rowOff>
    </xdr:from>
    <xdr:to>
      <xdr:col>14</xdr:col>
      <xdr:colOff>2934407</xdr:colOff>
      <xdr:row>40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2658376</xdr:colOff>
      <xdr:row>25</xdr:row>
      <xdr:rowOff>55595</xdr:rowOff>
    </xdr:from>
    <xdr:to>
      <xdr:col>6</xdr:col>
      <xdr:colOff>3314700</xdr:colOff>
      <xdr:row>26</xdr:row>
      <xdr:rowOff>285750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888575" y="7437470"/>
          <a:ext cx="656324" cy="754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2170834</xdr:colOff>
      <xdr:row>64</xdr:row>
      <xdr:rowOff>57979</xdr:rowOff>
    </xdr:from>
    <xdr:ext cx="468584" cy="496957"/>
    <xdr:pic>
      <xdr:nvPicPr>
        <xdr:cNvPr id="2" name="Picture 1">
          <a:extLst>
            <a:ext uri="{FF2B5EF4-FFF2-40B4-BE49-F238E27FC236}">
              <a16:creationId xmlns:a16="http://schemas.microsoft.com/office/drawing/2014/main" id="{CCF236E9-DF02-4B1B-AECC-A62DF2B1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5" y="16142805"/>
          <a:ext cx="468584" cy="49695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32</xdr:row>
      <xdr:rowOff>44050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364180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0</xdr:row>
      <xdr:rowOff>44050</xdr:rowOff>
    </xdr:from>
    <xdr:ext cx="774441" cy="717951"/>
    <xdr:pic>
      <xdr:nvPicPr>
        <xdr:cNvPr id="5" name="Picture 4">
          <a:extLst>
            <a:ext uri="{FF2B5EF4-FFF2-40B4-BE49-F238E27FC236}">
              <a16:creationId xmlns:a16="http://schemas.microsoft.com/office/drawing/2014/main" id="{C0A4B6D9-F73F-4F61-B4C9-47A5EA84A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364180"/>
          <a:ext cx="774441" cy="7179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5"/>
  <sheetViews>
    <sheetView rightToLeft="1" tabSelected="1" zoomScaleNormal="100" workbookViewId="0">
      <selection activeCell="A85" sqref="A85:XFD91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8" t="s">
        <v>4</v>
      </c>
      <c r="C1" s="99"/>
      <c r="D1" s="99"/>
      <c r="E1" s="128" t="s">
        <v>421</v>
      </c>
      <c r="F1" s="128"/>
      <c r="G1" s="128"/>
      <c r="H1" s="128"/>
      <c r="I1" s="128"/>
      <c r="J1" s="128"/>
      <c r="K1" s="128"/>
      <c r="L1" s="128"/>
      <c r="M1" s="128"/>
      <c r="N1" s="128"/>
      <c r="O1" s="18"/>
    </row>
    <row r="2" spans="2:15" ht="18.75" customHeight="1">
      <c r="B2" s="129" t="s">
        <v>5</v>
      </c>
      <c r="C2" s="130"/>
      <c r="D2" s="130"/>
      <c r="E2" s="130"/>
      <c r="F2" s="131" t="s">
        <v>422</v>
      </c>
      <c r="G2" s="131"/>
      <c r="H2" s="131"/>
      <c r="I2" s="131"/>
      <c r="J2" s="131"/>
      <c r="K2" s="131"/>
      <c r="L2" s="131"/>
      <c r="M2" s="131"/>
      <c r="N2" s="131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17.100000000000001" customHeight="1">
      <c r="B4" s="44" t="s">
        <v>12</v>
      </c>
      <c r="C4" s="127" t="s">
        <v>3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</row>
    <row r="5" spans="2:15" ht="17.100000000000001" customHeight="1">
      <c r="B5" s="55" t="s">
        <v>400</v>
      </c>
      <c r="C5" s="55" t="s">
        <v>169</v>
      </c>
      <c r="D5" s="65">
        <v>0.6</v>
      </c>
      <c r="E5" s="65">
        <v>0.6</v>
      </c>
      <c r="F5" s="65">
        <v>0.57999999999999996</v>
      </c>
      <c r="G5" s="65">
        <v>0.59</v>
      </c>
      <c r="H5" s="65">
        <v>0.57999999999999996</v>
      </c>
      <c r="I5" s="65">
        <v>0.6</v>
      </c>
      <c r="J5" s="66">
        <v>-3.3333333333333326</v>
      </c>
      <c r="K5" s="67">
        <v>79</v>
      </c>
      <c r="L5" s="67">
        <v>50385325</v>
      </c>
      <c r="M5" s="67">
        <v>29487961.890000001</v>
      </c>
      <c r="N5" s="68">
        <v>5</v>
      </c>
      <c r="O5" s="12" t="s">
        <v>170</v>
      </c>
    </row>
    <row r="6" spans="2:15" ht="17.100000000000001" customHeight="1">
      <c r="B6" s="55" t="s">
        <v>391</v>
      </c>
      <c r="C6" s="55" t="s">
        <v>36</v>
      </c>
      <c r="D6" s="65">
        <v>3.12</v>
      </c>
      <c r="E6" s="65">
        <v>3.12</v>
      </c>
      <c r="F6" s="65">
        <v>2.99</v>
      </c>
      <c r="G6" s="65">
        <v>3.02</v>
      </c>
      <c r="H6" s="65">
        <v>3.04</v>
      </c>
      <c r="I6" s="65">
        <v>3.12</v>
      </c>
      <c r="J6" s="66">
        <v>-2.5641025641025661</v>
      </c>
      <c r="K6" s="67">
        <v>410</v>
      </c>
      <c r="L6" s="67">
        <v>163121125</v>
      </c>
      <c r="M6" s="67">
        <v>493095710.23000002</v>
      </c>
      <c r="N6" s="68">
        <v>5</v>
      </c>
      <c r="O6" s="12" t="s">
        <v>48</v>
      </c>
    </row>
    <row r="7" spans="2:15" ht="17.100000000000001" customHeight="1">
      <c r="B7" s="55" t="s">
        <v>98</v>
      </c>
      <c r="C7" s="55" t="s">
        <v>99</v>
      </c>
      <c r="D7" s="65">
        <v>0.98</v>
      </c>
      <c r="E7" s="65">
        <v>1</v>
      </c>
      <c r="F7" s="65">
        <v>0.96</v>
      </c>
      <c r="G7" s="65">
        <v>0.98</v>
      </c>
      <c r="H7" s="65">
        <v>0.98</v>
      </c>
      <c r="I7" s="65">
        <v>0.98</v>
      </c>
      <c r="J7" s="66">
        <v>0</v>
      </c>
      <c r="K7" s="67">
        <v>162</v>
      </c>
      <c r="L7" s="67">
        <v>46147343</v>
      </c>
      <c r="M7" s="67">
        <v>45015321.520000003</v>
      </c>
      <c r="N7" s="68">
        <v>5</v>
      </c>
      <c r="O7" s="12" t="s">
        <v>100</v>
      </c>
    </row>
    <row r="8" spans="2:15" ht="17.100000000000001" customHeight="1">
      <c r="B8" s="55" t="s">
        <v>380</v>
      </c>
      <c r="C8" s="55" t="s">
        <v>45</v>
      </c>
      <c r="D8" s="65">
        <v>0.08</v>
      </c>
      <c r="E8" s="65">
        <v>0.08</v>
      </c>
      <c r="F8" s="65">
        <v>7.0000000000000007E-2</v>
      </c>
      <c r="G8" s="65">
        <v>7.0000000000000007E-2</v>
      </c>
      <c r="H8" s="65">
        <v>7.0000000000000007E-2</v>
      </c>
      <c r="I8" s="65">
        <v>0.08</v>
      </c>
      <c r="J8" s="66">
        <v>-12.499999999999989</v>
      </c>
      <c r="K8" s="67">
        <v>40</v>
      </c>
      <c r="L8" s="67">
        <v>133357992</v>
      </c>
      <c r="M8" s="67">
        <v>9472189.4399999995</v>
      </c>
      <c r="N8" s="68">
        <v>4</v>
      </c>
      <c r="O8" s="12" t="s">
        <v>66</v>
      </c>
    </row>
    <row r="9" spans="2:15" ht="17.100000000000001" customHeight="1">
      <c r="B9" s="55" t="s">
        <v>387</v>
      </c>
      <c r="C9" s="55" t="s">
        <v>25</v>
      </c>
      <c r="D9" s="65">
        <v>0.4</v>
      </c>
      <c r="E9" s="65">
        <v>0.4</v>
      </c>
      <c r="F9" s="65">
        <v>0.38</v>
      </c>
      <c r="G9" s="65">
        <v>0.39</v>
      </c>
      <c r="H9" s="65">
        <v>0.39</v>
      </c>
      <c r="I9" s="65">
        <v>0.4</v>
      </c>
      <c r="J9" s="66">
        <v>-2.5000000000000022</v>
      </c>
      <c r="K9" s="67">
        <v>72</v>
      </c>
      <c r="L9" s="67">
        <v>115417439</v>
      </c>
      <c r="M9" s="67">
        <v>44973801.210000001</v>
      </c>
      <c r="N9" s="68">
        <v>5</v>
      </c>
      <c r="O9" s="12" t="s">
        <v>26</v>
      </c>
    </row>
    <row r="10" spans="2:15" ht="17.100000000000001" customHeight="1">
      <c r="B10" s="55" t="s">
        <v>50</v>
      </c>
      <c r="C10" s="55" t="s">
        <v>51</v>
      </c>
      <c r="D10" s="65">
        <v>3.92</v>
      </c>
      <c r="E10" s="65">
        <v>3.95</v>
      </c>
      <c r="F10" s="65">
        <v>3.79</v>
      </c>
      <c r="G10" s="65">
        <v>3.86</v>
      </c>
      <c r="H10" s="65">
        <v>3.84</v>
      </c>
      <c r="I10" s="65">
        <v>3.92</v>
      </c>
      <c r="J10" s="66">
        <v>-2.0408163265306145</v>
      </c>
      <c r="K10" s="67">
        <v>425</v>
      </c>
      <c r="L10" s="67">
        <v>65864291</v>
      </c>
      <c r="M10" s="67">
        <v>254058860.26999998</v>
      </c>
      <c r="N10" s="68">
        <v>5</v>
      </c>
      <c r="O10" s="12" t="s">
        <v>52</v>
      </c>
    </row>
    <row r="11" spans="2:15" ht="17.100000000000001" customHeight="1">
      <c r="B11" s="55" t="s">
        <v>73</v>
      </c>
      <c r="C11" s="55" t="s">
        <v>74</v>
      </c>
      <c r="D11" s="65">
        <v>0.26</v>
      </c>
      <c r="E11" s="65">
        <v>0.27</v>
      </c>
      <c r="F11" s="65">
        <v>0.25</v>
      </c>
      <c r="G11" s="65">
        <v>0.26</v>
      </c>
      <c r="H11" s="65">
        <v>0.25</v>
      </c>
      <c r="I11" s="65">
        <v>0.26</v>
      </c>
      <c r="J11" s="66">
        <v>-3.8461538461538547</v>
      </c>
      <c r="K11" s="67">
        <v>105</v>
      </c>
      <c r="L11" s="67">
        <v>403514400</v>
      </c>
      <c r="M11" s="67">
        <v>104075706.69</v>
      </c>
      <c r="N11" s="68">
        <v>5</v>
      </c>
      <c r="O11" s="12" t="s">
        <v>75</v>
      </c>
    </row>
    <row r="12" spans="2:15" ht="17.100000000000001" customHeight="1">
      <c r="B12" s="55" t="s">
        <v>53</v>
      </c>
      <c r="C12" s="55" t="s">
        <v>42</v>
      </c>
      <c r="D12" s="65">
        <v>0.33</v>
      </c>
      <c r="E12" s="65">
        <v>0.34</v>
      </c>
      <c r="F12" s="65">
        <v>0.32</v>
      </c>
      <c r="G12" s="65">
        <v>0.33</v>
      </c>
      <c r="H12" s="65">
        <v>0.33</v>
      </c>
      <c r="I12" s="65">
        <v>0.34</v>
      </c>
      <c r="J12" s="66">
        <v>-2.9411764705882359</v>
      </c>
      <c r="K12" s="67">
        <v>104</v>
      </c>
      <c r="L12" s="67">
        <v>374126419</v>
      </c>
      <c r="M12" s="67">
        <v>124076718.27</v>
      </c>
      <c r="N12" s="68">
        <v>4</v>
      </c>
      <c r="O12" s="12" t="s">
        <v>43</v>
      </c>
    </row>
    <row r="13" spans="2:15" ht="17.100000000000001" customHeight="1">
      <c r="B13" s="55" t="s">
        <v>389</v>
      </c>
      <c r="C13" s="55" t="s">
        <v>123</v>
      </c>
      <c r="D13" s="65">
        <v>0.32</v>
      </c>
      <c r="E13" s="65">
        <v>0.33</v>
      </c>
      <c r="F13" s="65">
        <v>0.31</v>
      </c>
      <c r="G13" s="65">
        <v>0.32</v>
      </c>
      <c r="H13" s="65">
        <v>0.32</v>
      </c>
      <c r="I13" s="65">
        <v>0.32</v>
      </c>
      <c r="J13" s="66">
        <v>0</v>
      </c>
      <c r="K13" s="67">
        <v>101</v>
      </c>
      <c r="L13" s="67">
        <v>146171000</v>
      </c>
      <c r="M13" s="67">
        <v>46066610</v>
      </c>
      <c r="N13" s="68">
        <v>5</v>
      </c>
      <c r="O13" s="12" t="s">
        <v>128</v>
      </c>
    </row>
    <row r="14" spans="2:15" ht="17.100000000000001" customHeight="1">
      <c r="B14" s="55" t="s">
        <v>38</v>
      </c>
      <c r="C14" s="55" t="s">
        <v>37</v>
      </c>
      <c r="D14" s="65">
        <v>2.16</v>
      </c>
      <c r="E14" s="65">
        <v>2.16</v>
      </c>
      <c r="F14" s="65">
        <v>2.1</v>
      </c>
      <c r="G14" s="65">
        <v>2.13</v>
      </c>
      <c r="H14" s="65">
        <v>2.14</v>
      </c>
      <c r="I14" s="65">
        <v>2.15</v>
      </c>
      <c r="J14" s="66">
        <v>-0.46511627906975495</v>
      </c>
      <c r="K14" s="67">
        <v>311</v>
      </c>
      <c r="L14" s="67">
        <v>256045694</v>
      </c>
      <c r="M14" s="67">
        <v>545250705.80000007</v>
      </c>
      <c r="N14" s="68">
        <v>5</v>
      </c>
      <c r="O14" s="12" t="s">
        <v>55</v>
      </c>
    </row>
    <row r="15" spans="2:15" ht="17.100000000000001" customHeight="1">
      <c r="B15" s="55" t="s">
        <v>430</v>
      </c>
      <c r="C15" s="55" t="s">
        <v>278</v>
      </c>
      <c r="D15" s="65">
        <v>0.96</v>
      </c>
      <c r="E15" s="65">
        <v>0.96</v>
      </c>
      <c r="F15" s="65">
        <v>0.96</v>
      </c>
      <c r="G15" s="65">
        <v>0.96</v>
      </c>
      <c r="H15" s="65">
        <v>0.96</v>
      </c>
      <c r="I15" s="65">
        <v>0.95</v>
      </c>
      <c r="J15" s="66">
        <v>1.0526315789473717</v>
      </c>
      <c r="K15" s="67">
        <v>2</v>
      </c>
      <c r="L15" s="67">
        <v>25000</v>
      </c>
      <c r="M15" s="67">
        <v>24000</v>
      </c>
      <c r="N15" s="68">
        <v>1</v>
      </c>
      <c r="O15" s="12" t="s">
        <v>279</v>
      </c>
    </row>
    <row r="16" spans="2:15" ht="17.100000000000001" customHeight="1">
      <c r="B16" s="55" t="s">
        <v>199</v>
      </c>
      <c r="C16" s="55" t="s">
        <v>198</v>
      </c>
      <c r="D16" s="65">
        <v>0.73</v>
      </c>
      <c r="E16" s="65">
        <v>0.73</v>
      </c>
      <c r="F16" s="65">
        <v>0.55000000000000004</v>
      </c>
      <c r="G16" s="65">
        <v>0.61</v>
      </c>
      <c r="H16" s="65">
        <v>0.55000000000000004</v>
      </c>
      <c r="I16" s="65">
        <v>0.74</v>
      </c>
      <c r="J16" s="66">
        <v>-25.67567567567567</v>
      </c>
      <c r="K16" s="67">
        <v>20</v>
      </c>
      <c r="L16" s="67">
        <v>655497</v>
      </c>
      <c r="M16" s="67">
        <v>400598.61</v>
      </c>
      <c r="N16" s="68">
        <v>3</v>
      </c>
      <c r="O16" s="12" t="s">
        <v>283</v>
      </c>
    </row>
    <row r="17" spans="2:15" ht="17.100000000000001" customHeight="1">
      <c r="B17" s="55" t="s">
        <v>401</v>
      </c>
      <c r="C17" s="55" t="s">
        <v>106</v>
      </c>
      <c r="D17" s="65">
        <v>0.53</v>
      </c>
      <c r="E17" s="65">
        <v>0.53</v>
      </c>
      <c r="F17" s="65">
        <v>0.5</v>
      </c>
      <c r="G17" s="65">
        <v>0.51</v>
      </c>
      <c r="H17" s="65">
        <v>0.51</v>
      </c>
      <c r="I17" s="65">
        <v>0.53</v>
      </c>
      <c r="J17" s="66">
        <v>-3.7735849056603765</v>
      </c>
      <c r="K17" s="67">
        <v>419</v>
      </c>
      <c r="L17" s="67">
        <v>506993207</v>
      </c>
      <c r="M17" s="67">
        <v>259416751.26000002</v>
      </c>
      <c r="N17" s="68">
        <v>5</v>
      </c>
      <c r="O17" s="12" t="s">
        <v>107</v>
      </c>
    </row>
    <row r="18" spans="2:15" ht="17.100000000000001" customHeight="1">
      <c r="B18" s="55" t="s">
        <v>190</v>
      </c>
      <c r="C18" s="55" t="s">
        <v>189</v>
      </c>
      <c r="D18" s="65">
        <v>0.09</v>
      </c>
      <c r="E18" s="65">
        <v>0.09</v>
      </c>
      <c r="F18" s="65">
        <v>0.09</v>
      </c>
      <c r="G18" s="65">
        <v>0.09</v>
      </c>
      <c r="H18" s="65">
        <v>0.09</v>
      </c>
      <c r="I18" s="65">
        <v>0.09</v>
      </c>
      <c r="J18" s="66">
        <v>0</v>
      </c>
      <c r="K18" s="67">
        <v>1</v>
      </c>
      <c r="L18" s="67">
        <v>1800</v>
      </c>
      <c r="M18" s="67">
        <v>162</v>
      </c>
      <c r="N18" s="68">
        <v>1</v>
      </c>
      <c r="O18" s="12" t="s">
        <v>249</v>
      </c>
    </row>
    <row r="19" spans="2:15" ht="17.100000000000001" customHeight="1">
      <c r="B19" s="55" t="s">
        <v>398</v>
      </c>
      <c r="C19" s="55" t="s">
        <v>152</v>
      </c>
      <c r="D19" s="65">
        <v>0.22</v>
      </c>
      <c r="E19" s="65">
        <v>0.22</v>
      </c>
      <c r="F19" s="65">
        <v>0.15</v>
      </c>
      <c r="G19" s="65">
        <v>0.16</v>
      </c>
      <c r="H19" s="65">
        <v>0.15</v>
      </c>
      <c r="I19" s="65">
        <v>0.22</v>
      </c>
      <c r="J19" s="66">
        <v>-31.818181818181824</v>
      </c>
      <c r="K19" s="67">
        <v>39</v>
      </c>
      <c r="L19" s="67">
        <v>900575145</v>
      </c>
      <c r="M19" s="67">
        <v>180039106.47999999</v>
      </c>
      <c r="N19" s="68">
        <v>5</v>
      </c>
      <c r="O19" s="12" t="s">
        <v>153</v>
      </c>
    </row>
    <row r="20" spans="2:15" ht="17.100000000000001" customHeight="1">
      <c r="B20" s="55" t="s">
        <v>261</v>
      </c>
      <c r="C20" s="55" t="s">
        <v>262</v>
      </c>
      <c r="D20" s="65">
        <v>7.0000000000000007E-2</v>
      </c>
      <c r="E20" s="65">
        <v>7.0000000000000007E-2</v>
      </c>
      <c r="F20" s="65">
        <v>7.0000000000000007E-2</v>
      </c>
      <c r="G20" s="65">
        <v>7.0000000000000007E-2</v>
      </c>
      <c r="H20" s="65">
        <v>7.0000000000000007E-2</v>
      </c>
      <c r="I20" s="65">
        <v>7.0000000000000007E-2</v>
      </c>
      <c r="J20" s="66">
        <v>0</v>
      </c>
      <c r="K20" s="67">
        <v>1</v>
      </c>
      <c r="L20" s="67">
        <v>24800000000</v>
      </c>
      <c r="M20" s="67">
        <v>1736000000</v>
      </c>
      <c r="N20" s="68">
        <v>1</v>
      </c>
      <c r="O20" s="12" t="s">
        <v>263</v>
      </c>
    </row>
    <row r="21" spans="2:15" ht="17.100000000000001" customHeight="1">
      <c r="B21" s="55" t="s">
        <v>438</v>
      </c>
      <c r="C21" s="55" t="s">
        <v>297</v>
      </c>
      <c r="D21" s="65">
        <v>0.85</v>
      </c>
      <c r="E21" s="65">
        <v>0.85</v>
      </c>
      <c r="F21" s="65">
        <v>0.85</v>
      </c>
      <c r="G21" s="65">
        <v>0.85</v>
      </c>
      <c r="H21" s="65">
        <v>0.85</v>
      </c>
      <c r="I21" s="65">
        <v>0.85</v>
      </c>
      <c r="J21" s="66">
        <v>0</v>
      </c>
      <c r="K21" s="67">
        <v>1</v>
      </c>
      <c r="L21" s="67">
        <v>100</v>
      </c>
      <c r="M21" s="67">
        <v>85</v>
      </c>
      <c r="N21" s="68">
        <v>1</v>
      </c>
      <c r="O21" s="12" t="s">
        <v>298</v>
      </c>
    </row>
    <row r="22" spans="2:15" ht="17.100000000000001" customHeight="1">
      <c r="B22" s="55" t="s">
        <v>228</v>
      </c>
      <c r="C22" s="55" t="s">
        <v>229</v>
      </c>
      <c r="D22" s="65">
        <v>0.22</v>
      </c>
      <c r="E22" s="65">
        <v>0.23</v>
      </c>
      <c r="F22" s="65">
        <v>0.21</v>
      </c>
      <c r="G22" s="65">
        <v>0.22</v>
      </c>
      <c r="H22" s="65">
        <v>0.22</v>
      </c>
      <c r="I22" s="65">
        <v>0.23</v>
      </c>
      <c r="J22" s="66">
        <v>-4.3478260869565304</v>
      </c>
      <c r="K22" s="67">
        <v>42</v>
      </c>
      <c r="L22" s="67">
        <v>46328196</v>
      </c>
      <c r="M22" s="67">
        <v>10109036.49</v>
      </c>
      <c r="N22" s="68">
        <v>2</v>
      </c>
      <c r="O22" s="12" t="s">
        <v>230</v>
      </c>
    </row>
    <row r="23" spans="2:15" ht="17.100000000000001" customHeight="1">
      <c r="B23" s="55" t="s">
        <v>437</v>
      </c>
      <c r="C23" s="55" t="s">
        <v>39</v>
      </c>
      <c r="D23" s="65">
        <v>0.14000000000000001</v>
      </c>
      <c r="E23" s="65">
        <v>0.14000000000000001</v>
      </c>
      <c r="F23" s="65">
        <v>0.14000000000000001</v>
      </c>
      <c r="G23" s="65">
        <v>0.14000000000000001</v>
      </c>
      <c r="H23" s="65">
        <v>0.14000000000000001</v>
      </c>
      <c r="I23" s="65">
        <v>0.15</v>
      </c>
      <c r="J23" s="66">
        <v>-6.6666666666666536</v>
      </c>
      <c r="K23" s="67">
        <v>2</v>
      </c>
      <c r="L23" s="67">
        <v>4850000</v>
      </c>
      <c r="M23" s="67">
        <v>679000</v>
      </c>
      <c r="N23" s="68">
        <v>1</v>
      </c>
      <c r="O23" s="12" t="s">
        <v>40</v>
      </c>
    </row>
    <row r="24" spans="2:15" ht="17.100000000000001" customHeight="1">
      <c r="B24" s="55" t="s">
        <v>436</v>
      </c>
      <c r="C24" s="55" t="s">
        <v>147</v>
      </c>
      <c r="D24" s="65">
        <v>0.05</v>
      </c>
      <c r="E24" s="65">
        <v>0.05</v>
      </c>
      <c r="F24" s="65">
        <v>0.05</v>
      </c>
      <c r="G24" s="65">
        <v>0.05</v>
      </c>
      <c r="H24" s="65">
        <v>0.05</v>
      </c>
      <c r="I24" s="65">
        <v>0.05</v>
      </c>
      <c r="J24" s="66">
        <v>0</v>
      </c>
      <c r="K24" s="67">
        <v>57</v>
      </c>
      <c r="L24" s="67">
        <v>21573993</v>
      </c>
      <c r="M24" s="67">
        <v>1078699.6499999999</v>
      </c>
      <c r="N24" s="68">
        <v>2</v>
      </c>
      <c r="O24" s="12" t="s">
        <v>241</v>
      </c>
    </row>
    <row r="25" spans="2:15" ht="17.100000000000001" customHeight="1">
      <c r="B25" s="132" t="s">
        <v>372</v>
      </c>
      <c r="C25" s="134"/>
      <c r="D25" s="132"/>
      <c r="E25" s="133"/>
      <c r="F25" s="133"/>
      <c r="G25" s="133"/>
      <c r="H25" s="133"/>
      <c r="I25" s="133"/>
      <c r="J25" s="134"/>
      <c r="K25" s="183">
        <f>SUM(K5:K24)</f>
        <v>2393</v>
      </c>
      <c r="L25" s="184">
        <f>SUM(L5:L24)</f>
        <v>28035153966</v>
      </c>
      <c r="M25" s="184">
        <f>SUM(M5:M24)</f>
        <v>3883321024.8099999</v>
      </c>
      <c r="N25" s="184">
        <v>5</v>
      </c>
      <c r="O25" s="41" t="s">
        <v>14</v>
      </c>
    </row>
    <row r="26" spans="2:15" ht="17.100000000000001" customHeight="1">
      <c r="B26" s="44" t="s">
        <v>27</v>
      </c>
      <c r="C26" s="44"/>
      <c r="D26" s="127" t="s">
        <v>95</v>
      </c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</row>
    <row r="27" spans="2:15" ht="17.100000000000001" customHeight="1">
      <c r="B27" s="55" t="s">
        <v>378</v>
      </c>
      <c r="C27" s="55" t="s">
        <v>32</v>
      </c>
      <c r="D27" s="65">
        <v>15.74</v>
      </c>
      <c r="E27" s="65">
        <v>15.89</v>
      </c>
      <c r="F27" s="65">
        <v>15.62</v>
      </c>
      <c r="G27" s="65">
        <v>15.71</v>
      </c>
      <c r="H27" s="65">
        <v>15.72</v>
      </c>
      <c r="I27" s="65">
        <v>15.74</v>
      </c>
      <c r="J27" s="66">
        <v>-0.12706480304954804</v>
      </c>
      <c r="K27" s="67">
        <v>496</v>
      </c>
      <c r="L27" s="67">
        <v>22572100</v>
      </c>
      <c r="M27" s="67">
        <v>354697046.60000002</v>
      </c>
      <c r="N27" s="68">
        <v>5</v>
      </c>
      <c r="O27" s="12" t="s">
        <v>33</v>
      </c>
    </row>
    <row r="28" spans="2:15" ht="17.100000000000001" customHeight="1">
      <c r="B28" s="55" t="s">
        <v>112</v>
      </c>
      <c r="C28" s="55" t="s">
        <v>113</v>
      </c>
      <c r="D28" s="65">
        <v>4.4000000000000004</v>
      </c>
      <c r="E28" s="65">
        <v>4.4000000000000004</v>
      </c>
      <c r="F28" s="65">
        <v>3.77</v>
      </c>
      <c r="G28" s="65">
        <v>3.93</v>
      </c>
      <c r="H28" s="65">
        <v>3.85</v>
      </c>
      <c r="I28" s="65">
        <v>4.45</v>
      </c>
      <c r="J28" s="66">
        <v>-13.48314606741573</v>
      </c>
      <c r="K28" s="67">
        <v>115</v>
      </c>
      <c r="L28" s="67">
        <v>4008694</v>
      </c>
      <c r="M28" s="67">
        <v>15741987.050000001</v>
      </c>
      <c r="N28" s="68">
        <v>2</v>
      </c>
      <c r="O28" s="12" t="s">
        <v>300</v>
      </c>
    </row>
    <row r="29" spans="2:15" ht="17.100000000000001" customHeight="1">
      <c r="B29" s="132" t="s">
        <v>93</v>
      </c>
      <c r="C29" s="134"/>
      <c r="D29" s="132"/>
      <c r="E29" s="133"/>
      <c r="F29" s="133"/>
      <c r="G29" s="133"/>
      <c r="H29" s="133"/>
      <c r="I29" s="133"/>
      <c r="J29" s="134"/>
      <c r="K29" s="183">
        <f>SUM(K27:K28)</f>
        <v>611</v>
      </c>
      <c r="L29" s="184">
        <f>SUM(L27:L28)</f>
        <v>26580794</v>
      </c>
      <c r="M29" s="184">
        <f>SUM(M27:M28)</f>
        <v>370439033.65000004</v>
      </c>
      <c r="N29" s="184">
        <v>5</v>
      </c>
      <c r="O29" s="41" t="s">
        <v>14</v>
      </c>
    </row>
    <row r="30" spans="2:15" ht="17.100000000000001" customHeight="1">
      <c r="B30" s="44" t="s">
        <v>114</v>
      </c>
      <c r="C30" s="44"/>
      <c r="D30" s="127" t="s">
        <v>116</v>
      </c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2:15" ht="17.100000000000001" customHeight="1">
      <c r="B31" s="55" t="s">
        <v>376</v>
      </c>
      <c r="C31" s="55" t="s">
        <v>162</v>
      </c>
      <c r="D31" s="65">
        <v>0.91</v>
      </c>
      <c r="E31" s="65">
        <v>0.91</v>
      </c>
      <c r="F31" s="65">
        <v>0.85</v>
      </c>
      <c r="G31" s="65">
        <v>0.9</v>
      </c>
      <c r="H31" s="65">
        <v>0.85</v>
      </c>
      <c r="I31" s="65">
        <v>0.91</v>
      </c>
      <c r="J31" s="66">
        <v>-6.5934065934066037</v>
      </c>
      <c r="K31" s="67">
        <v>29</v>
      </c>
      <c r="L31" s="67">
        <v>2330263</v>
      </c>
      <c r="M31" s="67">
        <v>2091440.9300000002</v>
      </c>
      <c r="N31" s="68">
        <v>5</v>
      </c>
      <c r="O31" s="12" t="s">
        <v>163</v>
      </c>
    </row>
    <row r="32" spans="2:15" ht="17.100000000000001" customHeight="1">
      <c r="B32" s="55" t="s">
        <v>429</v>
      </c>
      <c r="C32" s="55" t="s">
        <v>148</v>
      </c>
      <c r="D32" s="65">
        <v>0.72</v>
      </c>
      <c r="E32" s="65">
        <v>0.73</v>
      </c>
      <c r="F32" s="65">
        <v>0.72</v>
      </c>
      <c r="G32" s="65">
        <v>0.72</v>
      </c>
      <c r="H32" s="65">
        <v>0.73</v>
      </c>
      <c r="I32" s="65">
        <v>0.72</v>
      </c>
      <c r="J32" s="66">
        <v>1.388888888888884</v>
      </c>
      <c r="K32" s="67">
        <v>5</v>
      </c>
      <c r="L32" s="67">
        <v>1468000</v>
      </c>
      <c r="M32" s="67">
        <v>1057160</v>
      </c>
      <c r="N32" s="68">
        <v>2</v>
      </c>
      <c r="O32" s="12" t="s">
        <v>149</v>
      </c>
    </row>
    <row r="33" spans="2:15" ht="17.100000000000001" customHeight="1">
      <c r="B33" s="55" t="s">
        <v>399</v>
      </c>
      <c r="C33" s="55" t="s">
        <v>206</v>
      </c>
      <c r="D33" s="65">
        <v>0.67</v>
      </c>
      <c r="E33" s="65">
        <v>0.67</v>
      </c>
      <c r="F33" s="65">
        <v>0.6</v>
      </c>
      <c r="G33" s="65">
        <v>0.63</v>
      </c>
      <c r="H33" s="65">
        <v>0.6</v>
      </c>
      <c r="I33" s="65">
        <v>0.67</v>
      </c>
      <c r="J33" s="66">
        <v>-10.447761194029859</v>
      </c>
      <c r="K33" s="67">
        <v>29</v>
      </c>
      <c r="L33" s="67">
        <v>1761172</v>
      </c>
      <c r="M33" s="67">
        <v>1100238.1600000001</v>
      </c>
      <c r="N33" s="68">
        <v>5</v>
      </c>
      <c r="O33" s="12" t="s">
        <v>210</v>
      </c>
    </row>
    <row r="34" spans="2:15" ht="17.100000000000001" customHeight="1">
      <c r="B34" s="55" t="s">
        <v>405</v>
      </c>
      <c r="C34" s="55" t="s">
        <v>209</v>
      </c>
      <c r="D34" s="65">
        <v>0.82</v>
      </c>
      <c r="E34" s="65">
        <v>0.82</v>
      </c>
      <c r="F34" s="65">
        <v>0.82</v>
      </c>
      <c r="G34" s="65">
        <v>0.82</v>
      </c>
      <c r="H34" s="65">
        <v>0.82</v>
      </c>
      <c r="I34" s="65">
        <v>0.82</v>
      </c>
      <c r="J34" s="66">
        <v>0</v>
      </c>
      <c r="K34" s="67">
        <v>2</v>
      </c>
      <c r="L34" s="67">
        <v>27014</v>
      </c>
      <c r="M34" s="67">
        <v>22151.480000000003</v>
      </c>
      <c r="N34" s="68">
        <v>2</v>
      </c>
      <c r="O34" s="12" t="s">
        <v>304</v>
      </c>
    </row>
    <row r="35" spans="2:15" ht="17.100000000000001" customHeight="1">
      <c r="B35" s="55" t="s">
        <v>306</v>
      </c>
      <c r="C35" s="55" t="s">
        <v>307</v>
      </c>
      <c r="D35" s="65">
        <v>4.5</v>
      </c>
      <c r="E35" s="65">
        <v>6</v>
      </c>
      <c r="F35" s="65">
        <v>4.5</v>
      </c>
      <c r="G35" s="65">
        <v>5.0599999999999996</v>
      </c>
      <c r="H35" s="65">
        <v>5</v>
      </c>
      <c r="I35" s="65">
        <v>4.5</v>
      </c>
      <c r="J35" s="66">
        <v>11.111111111111116</v>
      </c>
      <c r="K35" s="67">
        <v>140</v>
      </c>
      <c r="L35" s="67">
        <v>8871219</v>
      </c>
      <c r="M35" s="67">
        <v>44438174.280000001</v>
      </c>
      <c r="N35" s="68">
        <v>5</v>
      </c>
      <c r="O35" s="12" t="s">
        <v>308</v>
      </c>
    </row>
    <row r="36" spans="2:15" ht="17.100000000000001" customHeight="1">
      <c r="B36" s="132" t="s">
        <v>115</v>
      </c>
      <c r="C36" s="134"/>
      <c r="D36" s="132"/>
      <c r="E36" s="133"/>
      <c r="F36" s="133"/>
      <c r="G36" s="133"/>
      <c r="H36" s="133"/>
      <c r="I36" s="133"/>
      <c r="J36" s="134"/>
      <c r="K36" s="183">
        <f>SUM(K31:K35)</f>
        <v>205</v>
      </c>
      <c r="L36" s="184">
        <f>SUM(L31:L35)</f>
        <v>14457668</v>
      </c>
      <c r="M36" s="184">
        <f>SUM(M31:M35)</f>
        <v>48709164.850000001</v>
      </c>
      <c r="N36" s="184">
        <v>5</v>
      </c>
      <c r="O36" s="41" t="s">
        <v>14</v>
      </c>
    </row>
    <row r="37" spans="2:15" ht="17.100000000000001" customHeight="1">
      <c r="B37" s="79" t="s">
        <v>164</v>
      </c>
      <c r="C37" s="182" t="s">
        <v>168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</row>
    <row r="38" spans="2:15" ht="17.100000000000001" customHeight="1">
      <c r="B38" s="55" t="s">
        <v>309</v>
      </c>
      <c r="C38" s="55" t="s">
        <v>310</v>
      </c>
      <c r="D38" s="65">
        <v>0.68</v>
      </c>
      <c r="E38" s="65">
        <v>0.68</v>
      </c>
      <c r="F38" s="65">
        <v>0.68</v>
      </c>
      <c r="G38" s="65">
        <v>0.68</v>
      </c>
      <c r="H38" s="65">
        <v>0.68</v>
      </c>
      <c r="I38" s="65">
        <v>0.68</v>
      </c>
      <c r="J38" s="66">
        <v>0</v>
      </c>
      <c r="K38" s="67">
        <v>1</v>
      </c>
      <c r="L38" s="67">
        <v>106</v>
      </c>
      <c r="M38" s="67">
        <v>72.08</v>
      </c>
      <c r="N38" s="68">
        <v>1</v>
      </c>
      <c r="O38" s="12" t="s">
        <v>311</v>
      </c>
    </row>
    <row r="39" spans="2:15" ht="17.100000000000001" customHeight="1">
      <c r="B39" s="177" t="s">
        <v>431</v>
      </c>
      <c r="C39" s="177"/>
      <c r="D39" s="176"/>
      <c r="E39" s="176"/>
      <c r="F39" s="176"/>
      <c r="G39" s="176"/>
      <c r="H39" s="176"/>
      <c r="I39" s="176"/>
      <c r="J39" s="176"/>
      <c r="K39" s="70">
        <f>K38</f>
        <v>1</v>
      </c>
      <c r="L39" s="70">
        <f t="shared" ref="L39:M39" si="0">L38</f>
        <v>106</v>
      </c>
      <c r="M39" s="70">
        <f t="shared" si="0"/>
        <v>72.08</v>
      </c>
      <c r="N39" s="69">
        <v>1</v>
      </c>
      <c r="O39" s="71" t="s">
        <v>14</v>
      </c>
    </row>
    <row r="40" spans="2:15" ht="38.25" customHeight="1">
      <c r="B40" s="98" t="s">
        <v>4</v>
      </c>
      <c r="C40" s="99"/>
      <c r="D40" s="99"/>
      <c r="E40" s="128" t="s">
        <v>421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8"/>
    </row>
    <row r="41" spans="2:15" ht="42" customHeight="1">
      <c r="B41" s="129" t="s">
        <v>5</v>
      </c>
      <c r="C41" s="130"/>
      <c r="D41" s="130"/>
      <c r="E41" s="130"/>
      <c r="F41" s="131" t="s">
        <v>422</v>
      </c>
      <c r="G41" s="131"/>
      <c r="H41" s="131"/>
      <c r="I41" s="131"/>
      <c r="J41" s="131"/>
      <c r="K41" s="131"/>
      <c r="L41" s="131"/>
      <c r="M41" s="131"/>
      <c r="N41" s="131"/>
      <c r="O41" s="25"/>
    </row>
    <row r="42" spans="2:15" ht="64.5" customHeight="1">
      <c r="B42" s="26" t="s">
        <v>0</v>
      </c>
      <c r="C42" s="27" t="s">
        <v>6</v>
      </c>
      <c r="D42" s="27" t="s">
        <v>7</v>
      </c>
      <c r="E42" s="27" t="s">
        <v>8</v>
      </c>
      <c r="F42" s="27" t="s">
        <v>9</v>
      </c>
      <c r="G42" s="27" t="s">
        <v>22</v>
      </c>
      <c r="H42" s="27" t="s">
        <v>2</v>
      </c>
      <c r="I42" s="27" t="s">
        <v>23</v>
      </c>
      <c r="J42" s="28" t="s">
        <v>10</v>
      </c>
      <c r="K42" s="29" t="s">
        <v>97</v>
      </c>
      <c r="L42" s="27" t="s">
        <v>64</v>
      </c>
      <c r="M42" s="27" t="s">
        <v>65</v>
      </c>
      <c r="N42" s="27" t="s">
        <v>11</v>
      </c>
      <c r="O42" s="30" t="s">
        <v>1</v>
      </c>
    </row>
    <row r="43" spans="2:15" ht="20.100000000000001" customHeight="1">
      <c r="B43" s="44" t="s">
        <v>28</v>
      </c>
      <c r="C43" s="127" t="s">
        <v>374</v>
      </c>
      <c r="D43" s="127" t="s">
        <v>31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</row>
    <row r="44" spans="2:15" ht="20.100000000000001" customHeight="1">
      <c r="B44" s="55" t="s">
        <v>385</v>
      </c>
      <c r="C44" s="55" t="s">
        <v>143</v>
      </c>
      <c r="D44" s="65">
        <v>4.58</v>
      </c>
      <c r="E44" s="65">
        <v>4.58</v>
      </c>
      <c r="F44" s="65">
        <v>4.32</v>
      </c>
      <c r="G44" s="65">
        <v>4.4000000000000004</v>
      </c>
      <c r="H44" s="65">
        <v>4.4000000000000004</v>
      </c>
      <c r="I44" s="65">
        <v>4.58</v>
      </c>
      <c r="J44" s="66">
        <v>-3.9301310043668103</v>
      </c>
      <c r="K44" s="67">
        <v>9</v>
      </c>
      <c r="L44" s="67">
        <v>490662</v>
      </c>
      <c r="M44" s="67">
        <v>2156230.36</v>
      </c>
      <c r="N44" s="68">
        <v>3</v>
      </c>
      <c r="O44" s="12" t="s">
        <v>144</v>
      </c>
    </row>
    <row r="45" spans="2:15" ht="20.100000000000001" customHeight="1">
      <c r="B45" s="55" t="s">
        <v>67</v>
      </c>
      <c r="C45" s="55" t="s">
        <v>68</v>
      </c>
      <c r="D45" s="65">
        <v>2.85</v>
      </c>
      <c r="E45" s="65">
        <v>2.86</v>
      </c>
      <c r="F45" s="65">
        <v>2.6</v>
      </c>
      <c r="G45" s="65">
        <v>2.76</v>
      </c>
      <c r="H45" s="65">
        <v>2.65</v>
      </c>
      <c r="I45" s="65">
        <v>2.85</v>
      </c>
      <c r="J45" s="66">
        <v>-7.017543859649134</v>
      </c>
      <c r="K45" s="67">
        <v>147</v>
      </c>
      <c r="L45" s="67">
        <v>13452220</v>
      </c>
      <c r="M45" s="67">
        <v>37076223.100000001</v>
      </c>
      <c r="N45" s="68">
        <v>5</v>
      </c>
      <c r="O45" s="12" t="s">
        <v>69</v>
      </c>
    </row>
    <row r="46" spans="2:15" ht="20.100000000000001" customHeight="1">
      <c r="B46" s="55" t="s">
        <v>407</v>
      </c>
      <c r="C46" s="55" t="s">
        <v>177</v>
      </c>
      <c r="D46" s="65">
        <v>0.69</v>
      </c>
      <c r="E46" s="65">
        <v>0.69</v>
      </c>
      <c r="F46" s="65">
        <v>0.69</v>
      </c>
      <c r="G46" s="65">
        <v>0.69</v>
      </c>
      <c r="H46" s="65">
        <v>0.69</v>
      </c>
      <c r="I46" s="65">
        <v>0.69</v>
      </c>
      <c r="J46" s="66">
        <v>0</v>
      </c>
      <c r="K46" s="67">
        <v>1</v>
      </c>
      <c r="L46" s="67">
        <v>106</v>
      </c>
      <c r="M46" s="67">
        <v>73.14</v>
      </c>
      <c r="N46" s="68">
        <v>1</v>
      </c>
      <c r="O46" s="12" t="s">
        <v>179</v>
      </c>
    </row>
    <row r="47" spans="2:15" ht="20.100000000000001" customHeight="1">
      <c r="B47" s="55" t="s">
        <v>70</v>
      </c>
      <c r="C47" s="55" t="s">
        <v>71</v>
      </c>
      <c r="D47" s="65">
        <v>21.98</v>
      </c>
      <c r="E47" s="65">
        <v>22.23</v>
      </c>
      <c r="F47" s="65">
        <v>21</v>
      </c>
      <c r="G47" s="65">
        <v>21.48</v>
      </c>
      <c r="H47" s="65">
        <v>21</v>
      </c>
      <c r="I47" s="65">
        <v>22.24</v>
      </c>
      <c r="J47" s="66">
        <v>-5.5755395683453219</v>
      </c>
      <c r="K47" s="67">
        <v>80</v>
      </c>
      <c r="L47" s="67">
        <v>2559276</v>
      </c>
      <c r="M47" s="67">
        <v>54970553.460000001</v>
      </c>
      <c r="N47" s="68">
        <v>5</v>
      </c>
      <c r="O47" s="12" t="s">
        <v>72</v>
      </c>
    </row>
    <row r="48" spans="2:15" ht="20.100000000000001" customHeight="1">
      <c r="B48" s="55" t="s">
        <v>382</v>
      </c>
      <c r="C48" s="55" t="s">
        <v>201</v>
      </c>
      <c r="D48" s="65">
        <v>1.77</v>
      </c>
      <c r="E48" s="65">
        <v>1.82</v>
      </c>
      <c r="F48" s="65">
        <v>1.6</v>
      </c>
      <c r="G48" s="65">
        <v>1.6</v>
      </c>
      <c r="H48" s="65">
        <v>1.6</v>
      </c>
      <c r="I48" s="65">
        <v>1.77</v>
      </c>
      <c r="J48" s="66">
        <v>-9.6045197740112993</v>
      </c>
      <c r="K48" s="67">
        <v>47</v>
      </c>
      <c r="L48" s="67">
        <v>3811862</v>
      </c>
      <c r="M48" s="67">
        <v>6373488.5300000003</v>
      </c>
      <c r="N48" s="68">
        <v>5</v>
      </c>
      <c r="O48" s="12" t="s">
        <v>202</v>
      </c>
    </row>
    <row r="49" spans="2:15" ht="20.100000000000001" customHeight="1">
      <c r="B49" s="55" t="s">
        <v>393</v>
      </c>
      <c r="C49" s="55" t="s">
        <v>178</v>
      </c>
      <c r="D49" s="65">
        <v>1.4</v>
      </c>
      <c r="E49" s="65">
        <v>1.4</v>
      </c>
      <c r="F49" s="65">
        <v>1.37</v>
      </c>
      <c r="G49" s="65">
        <v>1.39</v>
      </c>
      <c r="H49" s="65">
        <v>1.4</v>
      </c>
      <c r="I49" s="65">
        <v>1.39</v>
      </c>
      <c r="J49" s="66">
        <v>0.7194244604316502</v>
      </c>
      <c r="K49" s="67">
        <v>14</v>
      </c>
      <c r="L49" s="67">
        <v>529817</v>
      </c>
      <c r="M49" s="67">
        <v>735309.52</v>
      </c>
      <c r="N49" s="68">
        <v>4</v>
      </c>
      <c r="O49" s="12" t="s">
        <v>180</v>
      </c>
    </row>
    <row r="50" spans="2:15" ht="20.100000000000001" customHeight="1">
      <c r="B50" s="55" t="s">
        <v>388</v>
      </c>
      <c r="C50" s="55" t="s">
        <v>214</v>
      </c>
      <c r="D50" s="65">
        <v>1.23</v>
      </c>
      <c r="E50" s="65">
        <v>1.23</v>
      </c>
      <c r="F50" s="65">
        <v>1.2</v>
      </c>
      <c r="G50" s="65">
        <v>1.2</v>
      </c>
      <c r="H50" s="65">
        <v>1.2</v>
      </c>
      <c r="I50" s="65">
        <v>1.23</v>
      </c>
      <c r="J50" s="66">
        <v>-2.4390243902439046</v>
      </c>
      <c r="K50" s="67">
        <v>8</v>
      </c>
      <c r="L50" s="67">
        <v>265873</v>
      </c>
      <c r="M50" s="67">
        <v>319247.94</v>
      </c>
      <c r="N50" s="68">
        <v>4</v>
      </c>
      <c r="O50" s="12" t="s">
        <v>215</v>
      </c>
    </row>
    <row r="51" spans="2:15" ht="20.100000000000001" customHeight="1">
      <c r="B51" s="132" t="s">
        <v>94</v>
      </c>
      <c r="C51" s="134"/>
      <c r="D51" s="132"/>
      <c r="E51" s="133"/>
      <c r="F51" s="133"/>
      <c r="G51" s="133"/>
      <c r="H51" s="133"/>
      <c r="I51" s="133"/>
      <c r="J51" s="134"/>
      <c r="K51" s="183">
        <f>SUM(K44:K50)</f>
        <v>306</v>
      </c>
      <c r="L51" s="184">
        <f>SUM(L44:L50)</f>
        <v>21109816</v>
      </c>
      <c r="M51" s="184">
        <f>SUM(M44:M50)</f>
        <v>101631126.05</v>
      </c>
      <c r="N51" s="184">
        <v>5</v>
      </c>
      <c r="O51" s="41" t="s">
        <v>14</v>
      </c>
    </row>
    <row r="52" spans="2:15" ht="20.100000000000001" customHeight="1">
      <c r="B52" s="44" t="s">
        <v>76</v>
      </c>
      <c r="C52" s="127" t="s">
        <v>30</v>
      </c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2:15" ht="20.100000000000001" customHeight="1">
      <c r="B53" s="55" t="s">
        <v>56</v>
      </c>
      <c r="C53" s="55" t="s">
        <v>57</v>
      </c>
      <c r="D53" s="65">
        <v>2.23</v>
      </c>
      <c r="E53" s="65">
        <v>2.29</v>
      </c>
      <c r="F53" s="65">
        <v>2.2000000000000002</v>
      </c>
      <c r="G53" s="65">
        <v>2.25</v>
      </c>
      <c r="H53" s="65">
        <v>2.2000000000000002</v>
      </c>
      <c r="I53" s="65">
        <v>2.23</v>
      </c>
      <c r="J53" s="66">
        <v>-1.3452914798206206</v>
      </c>
      <c r="K53" s="67">
        <v>86</v>
      </c>
      <c r="L53" s="67">
        <v>8475763</v>
      </c>
      <c r="M53" s="67">
        <v>19033617.18</v>
      </c>
      <c r="N53" s="68">
        <v>5</v>
      </c>
      <c r="O53" s="12" t="s">
        <v>58</v>
      </c>
    </row>
    <row r="54" spans="2:15" ht="20.100000000000001" customHeight="1">
      <c r="B54" s="55" t="s">
        <v>156</v>
      </c>
      <c r="C54" s="55" t="s">
        <v>155</v>
      </c>
      <c r="D54" s="65">
        <v>7.35</v>
      </c>
      <c r="E54" s="65">
        <v>7.58</v>
      </c>
      <c r="F54" s="65">
        <v>7</v>
      </c>
      <c r="G54" s="65">
        <v>7.13</v>
      </c>
      <c r="H54" s="65">
        <v>7.11</v>
      </c>
      <c r="I54" s="65">
        <v>7.37</v>
      </c>
      <c r="J54" s="66">
        <v>-3.5278154681139706</v>
      </c>
      <c r="K54" s="67">
        <v>74</v>
      </c>
      <c r="L54" s="67">
        <v>8436812</v>
      </c>
      <c r="M54" s="67">
        <v>60165534.080000006</v>
      </c>
      <c r="N54" s="68">
        <v>5</v>
      </c>
      <c r="O54" s="12" t="s">
        <v>157</v>
      </c>
    </row>
    <row r="55" spans="2:15" ht="20.100000000000001" customHeight="1">
      <c r="B55" s="55" t="s">
        <v>392</v>
      </c>
      <c r="C55" s="55" t="s">
        <v>184</v>
      </c>
      <c r="D55" s="65">
        <v>24.75</v>
      </c>
      <c r="E55" s="65">
        <v>24.75</v>
      </c>
      <c r="F55" s="65">
        <v>22.5</v>
      </c>
      <c r="G55" s="65">
        <v>22.91</v>
      </c>
      <c r="H55" s="65">
        <v>23</v>
      </c>
      <c r="I55" s="65">
        <v>23</v>
      </c>
      <c r="J55" s="66">
        <v>0</v>
      </c>
      <c r="K55" s="67">
        <v>42</v>
      </c>
      <c r="L55" s="67">
        <v>352461</v>
      </c>
      <c r="M55" s="67">
        <v>8073227.6899999995</v>
      </c>
      <c r="N55" s="68">
        <v>5</v>
      </c>
      <c r="O55" s="12" t="s">
        <v>195</v>
      </c>
    </row>
    <row r="56" spans="2:15" ht="20.100000000000001" customHeight="1">
      <c r="B56" s="55" t="s">
        <v>59</v>
      </c>
      <c r="C56" s="55" t="s">
        <v>34</v>
      </c>
      <c r="D56" s="65">
        <v>6.18</v>
      </c>
      <c r="E56" s="65">
        <v>6.24</v>
      </c>
      <c r="F56" s="65">
        <v>6.13</v>
      </c>
      <c r="G56" s="65">
        <v>6.18</v>
      </c>
      <c r="H56" s="65">
        <v>6.18</v>
      </c>
      <c r="I56" s="65">
        <v>6.18</v>
      </c>
      <c r="J56" s="66">
        <v>0</v>
      </c>
      <c r="K56" s="67">
        <v>405</v>
      </c>
      <c r="L56" s="67">
        <v>33718806</v>
      </c>
      <c r="M56" s="67">
        <v>208312045.32000002</v>
      </c>
      <c r="N56" s="68">
        <v>5</v>
      </c>
      <c r="O56" s="12" t="s">
        <v>35</v>
      </c>
    </row>
    <row r="57" spans="2:15" ht="20.100000000000001" customHeight="1">
      <c r="B57" s="55" t="s">
        <v>397</v>
      </c>
      <c r="C57" s="55" t="s">
        <v>41</v>
      </c>
      <c r="D57" s="65">
        <v>2.2400000000000002</v>
      </c>
      <c r="E57" s="65">
        <v>2.6</v>
      </c>
      <c r="F57" s="65">
        <v>2.1</v>
      </c>
      <c r="G57" s="65">
        <v>2.17</v>
      </c>
      <c r="H57" s="65">
        <v>2.15</v>
      </c>
      <c r="I57" s="65">
        <v>2.2400000000000002</v>
      </c>
      <c r="J57" s="66">
        <v>-4.0178571428571512</v>
      </c>
      <c r="K57" s="67">
        <v>34</v>
      </c>
      <c r="L57" s="67">
        <v>2816882</v>
      </c>
      <c r="M57" s="67">
        <v>6104808.4600000009</v>
      </c>
      <c r="N57" s="68">
        <v>5</v>
      </c>
      <c r="O57" s="12" t="s">
        <v>61</v>
      </c>
    </row>
    <row r="58" spans="2:15" ht="20.100000000000001" customHeight="1">
      <c r="B58" s="55" t="s">
        <v>381</v>
      </c>
      <c r="C58" s="55" t="s">
        <v>77</v>
      </c>
      <c r="D58" s="65">
        <v>1.4</v>
      </c>
      <c r="E58" s="65">
        <v>1.4</v>
      </c>
      <c r="F58" s="65">
        <v>1.36</v>
      </c>
      <c r="G58" s="65">
        <v>1.36</v>
      </c>
      <c r="H58" s="65">
        <v>1.36</v>
      </c>
      <c r="I58" s="65">
        <v>1.37</v>
      </c>
      <c r="J58" s="66">
        <v>-0.72992700729926918</v>
      </c>
      <c r="K58" s="67">
        <v>12</v>
      </c>
      <c r="L58" s="67">
        <v>1327519</v>
      </c>
      <c r="M58" s="67">
        <v>1807425.84</v>
      </c>
      <c r="N58" s="68">
        <v>2</v>
      </c>
      <c r="O58" s="12" t="s">
        <v>78</v>
      </c>
    </row>
    <row r="59" spans="2:15" ht="20.100000000000001" customHeight="1">
      <c r="B59" s="55" t="s">
        <v>384</v>
      </c>
      <c r="C59" s="55" t="s">
        <v>46</v>
      </c>
      <c r="D59" s="65">
        <v>2.5499999999999998</v>
      </c>
      <c r="E59" s="65">
        <v>2.7</v>
      </c>
      <c r="F59" s="65">
        <v>2.5499999999999998</v>
      </c>
      <c r="G59" s="65">
        <v>2.59</v>
      </c>
      <c r="H59" s="65">
        <v>2.5499999999999998</v>
      </c>
      <c r="I59" s="65">
        <v>2.7</v>
      </c>
      <c r="J59" s="66">
        <v>-5.5555555555555696</v>
      </c>
      <c r="K59" s="67">
        <v>7</v>
      </c>
      <c r="L59" s="67">
        <v>838617</v>
      </c>
      <c r="M59" s="67">
        <v>2174287.85</v>
      </c>
      <c r="N59" s="68">
        <v>4</v>
      </c>
      <c r="O59" s="12" t="s">
        <v>44</v>
      </c>
    </row>
    <row r="60" spans="2:15" ht="20.100000000000001" customHeight="1">
      <c r="B60" s="55" t="s">
        <v>404</v>
      </c>
      <c r="C60" s="55" t="s">
        <v>185</v>
      </c>
      <c r="D60" s="65">
        <v>1.2</v>
      </c>
      <c r="E60" s="65">
        <v>1.2</v>
      </c>
      <c r="F60" s="65">
        <v>1.1000000000000001</v>
      </c>
      <c r="G60" s="65">
        <v>1.1499999999999999</v>
      </c>
      <c r="H60" s="65">
        <v>1.1000000000000001</v>
      </c>
      <c r="I60" s="65">
        <v>1.2</v>
      </c>
      <c r="J60" s="66">
        <v>-8.333333333333325</v>
      </c>
      <c r="K60" s="67">
        <v>26</v>
      </c>
      <c r="L60" s="67">
        <v>3678193</v>
      </c>
      <c r="M60" s="67">
        <v>4246466.72</v>
      </c>
      <c r="N60" s="68">
        <v>5</v>
      </c>
      <c r="O60" s="12" t="s">
        <v>194</v>
      </c>
    </row>
    <row r="61" spans="2:15" ht="20.100000000000001" customHeight="1">
      <c r="B61" s="55" t="s">
        <v>413</v>
      </c>
      <c r="C61" s="55" t="s">
        <v>154</v>
      </c>
      <c r="D61" s="65">
        <v>1.98</v>
      </c>
      <c r="E61" s="65">
        <v>1.98</v>
      </c>
      <c r="F61" s="65">
        <v>1.94</v>
      </c>
      <c r="G61" s="65">
        <v>1.94</v>
      </c>
      <c r="H61" s="65">
        <v>1.94</v>
      </c>
      <c r="I61" s="65">
        <v>1.98</v>
      </c>
      <c r="J61" s="66">
        <v>-2.0202020202020221</v>
      </c>
      <c r="K61" s="67">
        <v>3</v>
      </c>
      <c r="L61" s="67">
        <v>95942</v>
      </c>
      <c r="M61" s="67">
        <v>186171.56</v>
      </c>
      <c r="N61" s="68">
        <v>2</v>
      </c>
      <c r="O61" s="12" t="s">
        <v>158</v>
      </c>
    </row>
    <row r="62" spans="2:15" ht="20.100000000000001" customHeight="1">
      <c r="B62" s="55" t="s">
        <v>84</v>
      </c>
      <c r="C62" s="55" t="s">
        <v>85</v>
      </c>
      <c r="D62" s="65">
        <v>2.35</v>
      </c>
      <c r="E62" s="65">
        <v>2.4</v>
      </c>
      <c r="F62" s="65">
        <v>2.15</v>
      </c>
      <c r="G62" s="65">
        <v>2.2599999999999998</v>
      </c>
      <c r="H62" s="65">
        <v>2.23</v>
      </c>
      <c r="I62" s="65">
        <v>2.54</v>
      </c>
      <c r="J62" s="66">
        <v>-12.204724409448819</v>
      </c>
      <c r="K62" s="67">
        <v>35</v>
      </c>
      <c r="L62" s="67">
        <v>8140573</v>
      </c>
      <c r="M62" s="67">
        <v>18422662.59</v>
      </c>
      <c r="N62" s="68">
        <v>4</v>
      </c>
      <c r="O62" s="12" t="s">
        <v>86</v>
      </c>
    </row>
    <row r="63" spans="2:15" ht="20.100000000000001" customHeight="1">
      <c r="B63" s="55" t="s">
        <v>81</v>
      </c>
      <c r="C63" s="55" t="s">
        <v>82</v>
      </c>
      <c r="D63" s="65">
        <v>2.9</v>
      </c>
      <c r="E63" s="65">
        <v>2.9</v>
      </c>
      <c r="F63" s="65">
        <v>2.82</v>
      </c>
      <c r="G63" s="65">
        <v>2.83</v>
      </c>
      <c r="H63" s="65">
        <v>2.82</v>
      </c>
      <c r="I63" s="65">
        <v>2.86</v>
      </c>
      <c r="J63" s="66">
        <v>-1.3986013986013957</v>
      </c>
      <c r="K63" s="67">
        <v>38</v>
      </c>
      <c r="L63" s="67">
        <v>3231266</v>
      </c>
      <c r="M63" s="67">
        <v>9237716.4400000013</v>
      </c>
      <c r="N63" s="68">
        <v>4</v>
      </c>
      <c r="O63" s="12" t="s">
        <v>83</v>
      </c>
    </row>
    <row r="64" spans="2:15" ht="20.100000000000001" customHeight="1">
      <c r="B64" s="55" t="s">
        <v>394</v>
      </c>
      <c r="C64" s="55" t="s">
        <v>131</v>
      </c>
      <c r="D64" s="65">
        <v>1.1000000000000001</v>
      </c>
      <c r="E64" s="65">
        <v>1.1599999999999999</v>
      </c>
      <c r="F64" s="65">
        <v>1.1000000000000001</v>
      </c>
      <c r="G64" s="65">
        <v>1.1599999999999999</v>
      </c>
      <c r="H64" s="65">
        <v>1.1499999999999999</v>
      </c>
      <c r="I64" s="65">
        <v>1.1499999999999999</v>
      </c>
      <c r="J64" s="66">
        <v>0</v>
      </c>
      <c r="K64" s="67">
        <v>10</v>
      </c>
      <c r="L64" s="67">
        <v>1818181</v>
      </c>
      <c r="M64" s="67">
        <v>2092667.9</v>
      </c>
      <c r="N64" s="68">
        <v>4</v>
      </c>
      <c r="O64" s="12" t="s">
        <v>132</v>
      </c>
    </row>
    <row r="65" spans="2:15" ht="20.100000000000001" customHeight="1">
      <c r="B65" s="55" t="s">
        <v>341</v>
      </c>
      <c r="C65" s="55" t="s">
        <v>342</v>
      </c>
      <c r="D65" s="65">
        <v>1.29</v>
      </c>
      <c r="E65" s="65">
        <v>1.29</v>
      </c>
      <c r="F65" s="65">
        <v>1.24</v>
      </c>
      <c r="G65" s="65">
        <v>1.29</v>
      </c>
      <c r="H65" s="65">
        <v>1.28</v>
      </c>
      <c r="I65" s="65">
        <v>1.29</v>
      </c>
      <c r="J65" s="66">
        <v>-0.77519379844961378</v>
      </c>
      <c r="K65" s="67">
        <v>18</v>
      </c>
      <c r="L65" s="67">
        <v>3246577</v>
      </c>
      <c r="M65" s="67">
        <v>4176122.19</v>
      </c>
      <c r="N65" s="68">
        <v>5</v>
      </c>
      <c r="O65" s="12" t="s">
        <v>343</v>
      </c>
    </row>
    <row r="66" spans="2:15" ht="20.100000000000001" customHeight="1">
      <c r="B66" s="55" t="s">
        <v>386</v>
      </c>
      <c r="C66" s="55" t="s">
        <v>145</v>
      </c>
      <c r="D66" s="65">
        <v>1.86</v>
      </c>
      <c r="E66" s="65">
        <v>1.86</v>
      </c>
      <c r="F66" s="65">
        <v>1.78</v>
      </c>
      <c r="G66" s="65">
        <v>1.81</v>
      </c>
      <c r="H66" s="65">
        <v>1.78</v>
      </c>
      <c r="I66" s="65">
        <v>1.86</v>
      </c>
      <c r="J66" s="66">
        <v>-4.3010752688172111</v>
      </c>
      <c r="K66" s="67">
        <v>9</v>
      </c>
      <c r="L66" s="67">
        <v>445916</v>
      </c>
      <c r="M66" s="67">
        <v>806492.2</v>
      </c>
      <c r="N66" s="68">
        <v>2</v>
      </c>
      <c r="O66" s="12" t="s">
        <v>146</v>
      </c>
    </row>
    <row r="67" spans="2:15" ht="20.100000000000001" customHeight="1">
      <c r="B67" s="55" t="s">
        <v>103</v>
      </c>
      <c r="C67" s="55" t="s">
        <v>79</v>
      </c>
      <c r="D67" s="65">
        <v>1.4</v>
      </c>
      <c r="E67" s="65">
        <v>1.4</v>
      </c>
      <c r="F67" s="65">
        <v>1.37</v>
      </c>
      <c r="G67" s="65">
        <v>1.37</v>
      </c>
      <c r="H67" s="65">
        <v>1.37</v>
      </c>
      <c r="I67" s="65">
        <v>1.4</v>
      </c>
      <c r="J67" s="66">
        <v>-2.1428571428571241</v>
      </c>
      <c r="K67" s="67">
        <v>10</v>
      </c>
      <c r="L67" s="67">
        <v>197167</v>
      </c>
      <c r="M67" s="67">
        <v>270121.84999999998</v>
      </c>
      <c r="N67" s="68">
        <v>3</v>
      </c>
      <c r="O67" s="12" t="s">
        <v>80</v>
      </c>
    </row>
    <row r="68" spans="2:15" ht="20.100000000000001" customHeight="1">
      <c r="B68" s="55" t="s">
        <v>396</v>
      </c>
      <c r="C68" s="55" t="s">
        <v>88</v>
      </c>
      <c r="D68" s="65">
        <v>1.9</v>
      </c>
      <c r="E68" s="65">
        <v>1.9</v>
      </c>
      <c r="F68" s="65">
        <v>1.8</v>
      </c>
      <c r="G68" s="65">
        <v>1.81</v>
      </c>
      <c r="H68" s="65">
        <v>1.8</v>
      </c>
      <c r="I68" s="65">
        <v>1.9</v>
      </c>
      <c r="J68" s="66">
        <v>-5.2631578947368363</v>
      </c>
      <c r="K68" s="67">
        <v>19</v>
      </c>
      <c r="L68" s="67">
        <v>1500174</v>
      </c>
      <c r="M68" s="67">
        <v>2721855.1100000003</v>
      </c>
      <c r="N68" s="68">
        <v>5</v>
      </c>
      <c r="O68" s="12" t="s">
        <v>89</v>
      </c>
    </row>
    <row r="69" spans="2:15" ht="20.100000000000001" customHeight="1">
      <c r="B69" s="55" t="s">
        <v>349</v>
      </c>
      <c r="C69" s="55" t="s">
        <v>191</v>
      </c>
      <c r="D69" s="65">
        <v>1.35</v>
      </c>
      <c r="E69" s="65">
        <v>1.35</v>
      </c>
      <c r="F69" s="65">
        <v>1.35</v>
      </c>
      <c r="G69" s="65">
        <v>1.35</v>
      </c>
      <c r="H69" s="65">
        <v>1.35</v>
      </c>
      <c r="I69" s="65">
        <v>1.4</v>
      </c>
      <c r="J69" s="66">
        <v>-3.5714285714285587</v>
      </c>
      <c r="K69" s="67">
        <v>1</v>
      </c>
      <c r="L69" s="67">
        <v>12334</v>
      </c>
      <c r="M69" s="67">
        <v>16650.900000000001</v>
      </c>
      <c r="N69" s="68">
        <v>1</v>
      </c>
      <c r="O69" s="12" t="s">
        <v>192</v>
      </c>
    </row>
    <row r="70" spans="2:15" ht="20.100000000000001" customHeight="1">
      <c r="B70" s="132" t="s">
        <v>161</v>
      </c>
      <c r="C70" s="134"/>
      <c r="D70" s="132"/>
      <c r="E70" s="133"/>
      <c r="F70" s="133"/>
      <c r="G70" s="133"/>
      <c r="H70" s="133"/>
      <c r="I70" s="133"/>
      <c r="J70" s="134"/>
      <c r="K70" s="183">
        <f>SUM(K53:K69)</f>
        <v>829</v>
      </c>
      <c r="L70" s="184">
        <f>SUM(L53:L69)</f>
        <v>78333183</v>
      </c>
      <c r="M70" s="184">
        <f>SUM(M53:M69)</f>
        <v>347847873.88</v>
      </c>
      <c r="N70" s="184">
        <v>5</v>
      </c>
      <c r="O70" s="41" t="s">
        <v>14</v>
      </c>
    </row>
    <row r="71" spans="2:15" ht="48" customHeight="1">
      <c r="B71" s="98" t="s">
        <v>4</v>
      </c>
      <c r="C71" s="99"/>
      <c r="D71" s="99"/>
      <c r="E71" s="128" t="s">
        <v>421</v>
      </c>
      <c r="F71" s="128"/>
      <c r="G71" s="128"/>
      <c r="H71" s="128"/>
      <c r="I71" s="128"/>
      <c r="J71" s="128"/>
      <c r="K71" s="128"/>
      <c r="L71" s="128"/>
      <c r="M71" s="128"/>
      <c r="N71" s="128"/>
      <c r="O71" s="18"/>
    </row>
    <row r="72" spans="2:15" ht="31.5" customHeight="1">
      <c r="B72" s="129" t="s">
        <v>5</v>
      </c>
      <c r="C72" s="130"/>
      <c r="D72" s="130"/>
      <c r="E72" s="130"/>
      <c r="F72" s="131" t="s">
        <v>422</v>
      </c>
      <c r="G72" s="131"/>
      <c r="H72" s="131"/>
      <c r="I72" s="131"/>
      <c r="J72" s="131"/>
      <c r="K72" s="131"/>
      <c r="L72" s="131"/>
      <c r="M72" s="131"/>
      <c r="N72" s="131"/>
      <c r="O72" s="25"/>
    </row>
    <row r="73" spans="2:15" ht="61.5" customHeight="1">
      <c r="B73" s="26" t="s">
        <v>0</v>
      </c>
      <c r="C73" s="27" t="s">
        <v>6</v>
      </c>
      <c r="D73" s="27" t="s">
        <v>7</v>
      </c>
      <c r="E73" s="27" t="s">
        <v>8</v>
      </c>
      <c r="F73" s="27" t="s">
        <v>9</v>
      </c>
      <c r="G73" s="27" t="s">
        <v>22</v>
      </c>
      <c r="H73" s="27" t="s">
        <v>2</v>
      </c>
      <c r="I73" s="27" t="s">
        <v>23</v>
      </c>
      <c r="J73" s="28" t="s">
        <v>10</v>
      </c>
      <c r="K73" s="29" t="s">
        <v>97</v>
      </c>
      <c r="L73" s="27" t="s">
        <v>64</v>
      </c>
      <c r="M73" s="27" t="s">
        <v>65</v>
      </c>
      <c r="N73" s="27" t="s">
        <v>11</v>
      </c>
      <c r="O73" s="30" t="s">
        <v>1</v>
      </c>
    </row>
    <row r="74" spans="2:15" ht="21.95" customHeight="1">
      <c r="B74" s="44" t="s">
        <v>16</v>
      </c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 t="s">
        <v>63</v>
      </c>
      <c r="O74" s="127"/>
    </row>
    <row r="75" spans="2:15" ht="17.100000000000001" customHeight="1">
      <c r="B75" s="55" t="s">
        <v>174</v>
      </c>
      <c r="C75" s="55" t="s">
        <v>175</v>
      </c>
      <c r="D75" s="65">
        <v>108</v>
      </c>
      <c r="E75" s="65">
        <v>108</v>
      </c>
      <c r="F75" s="65">
        <v>108</v>
      </c>
      <c r="G75" s="65">
        <v>108</v>
      </c>
      <c r="H75" s="65">
        <v>108</v>
      </c>
      <c r="I75" s="65">
        <v>103.01</v>
      </c>
      <c r="J75" s="66">
        <v>4.8441898844772346</v>
      </c>
      <c r="K75" s="67">
        <v>7</v>
      </c>
      <c r="L75" s="67">
        <v>654861</v>
      </c>
      <c r="M75" s="67">
        <v>70724988</v>
      </c>
      <c r="N75" s="68">
        <v>2</v>
      </c>
      <c r="O75" s="12" t="s">
        <v>176</v>
      </c>
    </row>
    <row r="76" spans="2:15" ht="17.100000000000001" customHeight="1">
      <c r="B76" s="55" t="s">
        <v>109</v>
      </c>
      <c r="C76" s="55" t="s">
        <v>110</v>
      </c>
      <c r="D76" s="65">
        <v>12.35</v>
      </c>
      <c r="E76" s="65">
        <v>12.5</v>
      </c>
      <c r="F76" s="65">
        <v>12.2</v>
      </c>
      <c r="G76" s="65">
        <v>12.26</v>
      </c>
      <c r="H76" s="65">
        <v>12.2</v>
      </c>
      <c r="I76" s="65">
        <v>12.35</v>
      </c>
      <c r="J76" s="66">
        <v>-1.2145748987854255</v>
      </c>
      <c r="K76" s="67">
        <v>11</v>
      </c>
      <c r="L76" s="67">
        <v>357839</v>
      </c>
      <c r="M76" s="67">
        <v>4386304.2200000007</v>
      </c>
      <c r="N76" s="68">
        <v>3</v>
      </c>
      <c r="O76" s="12" t="s">
        <v>111</v>
      </c>
    </row>
    <row r="77" spans="2:15" ht="17.100000000000001" customHeight="1">
      <c r="B77" s="55" t="s">
        <v>402</v>
      </c>
      <c r="C77" s="55" t="s">
        <v>353</v>
      </c>
      <c r="D77" s="65">
        <v>13.65</v>
      </c>
      <c r="E77" s="65">
        <v>13.65</v>
      </c>
      <c r="F77" s="65">
        <v>13</v>
      </c>
      <c r="G77" s="65">
        <v>13.2</v>
      </c>
      <c r="H77" s="65">
        <v>13</v>
      </c>
      <c r="I77" s="65">
        <v>13.65</v>
      </c>
      <c r="J77" s="66">
        <v>-4.7619047619047672</v>
      </c>
      <c r="K77" s="67">
        <v>5</v>
      </c>
      <c r="L77" s="67">
        <v>289564</v>
      </c>
      <c r="M77" s="67">
        <v>3821898.6</v>
      </c>
      <c r="N77" s="68">
        <v>3</v>
      </c>
      <c r="O77" s="12" t="s">
        <v>354</v>
      </c>
    </row>
    <row r="78" spans="2:15" ht="17.100000000000001" customHeight="1">
      <c r="B78" s="55" t="s">
        <v>125</v>
      </c>
      <c r="C78" s="55" t="s">
        <v>124</v>
      </c>
      <c r="D78" s="65">
        <v>66.7</v>
      </c>
      <c r="E78" s="65">
        <v>66.7</v>
      </c>
      <c r="F78" s="65">
        <v>60</v>
      </c>
      <c r="G78" s="65">
        <v>61.36</v>
      </c>
      <c r="H78" s="65">
        <v>65.5</v>
      </c>
      <c r="I78" s="65">
        <v>67</v>
      </c>
      <c r="J78" s="66">
        <v>-2.2388059701492491</v>
      </c>
      <c r="K78" s="67">
        <v>45</v>
      </c>
      <c r="L78" s="67">
        <v>359029</v>
      </c>
      <c r="M78" s="67">
        <v>22028161.260000002</v>
      </c>
      <c r="N78" s="68">
        <v>4</v>
      </c>
      <c r="O78" s="12" t="s">
        <v>130</v>
      </c>
    </row>
    <row r="79" spans="2:15" ht="17.100000000000001" customHeight="1">
      <c r="B79" s="55" t="s">
        <v>390</v>
      </c>
      <c r="C79" s="55" t="s">
        <v>172</v>
      </c>
      <c r="D79" s="65">
        <v>26</v>
      </c>
      <c r="E79" s="65">
        <v>26</v>
      </c>
      <c r="F79" s="65">
        <v>25</v>
      </c>
      <c r="G79" s="65">
        <v>25.99</v>
      </c>
      <c r="H79" s="65">
        <v>25.99</v>
      </c>
      <c r="I79" s="65">
        <v>26</v>
      </c>
      <c r="J79" s="66">
        <v>-3.8461538461542766E-2</v>
      </c>
      <c r="K79" s="67">
        <v>9</v>
      </c>
      <c r="L79" s="67">
        <v>13069</v>
      </c>
      <c r="M79" s="67">
        <v>334722.86</v>
      </c>
      <c r="N79" s="68">
        <v>3</v>
      </c>
      <c r="O79" s="12" t="s">
        <v>173</v>
      </c>
    </row>
    <row r="80" spans="2:15" ht="17.100000000000001" customHeight="1">
      <c r="B80" s="55" t="s">
        <v>101</v>
      </c>
      <c r="C80" s="55" t="s">
        <v>102</v>
      </c>
      <c r="D80" s="65">
        <v>20.75</v>
      </c>
      <c r="E80" s="65">
        <v>21.9</v>
      </c>
      <c r="F80" s="65">
        <v>20</v>
      </c>
      <c r="G80" s="65">
        <v>21.2</v>
      </c>
      <c r="H80" s="65">
        <v>21.75</v>
      </c>
      <c r="I80" s="65">
        <v>20.75</v>
      </c>
      <c r="J80" s="66">
        <v>4.8192771084337283</v>
      </c>
      <c r="K80" s="67">
        <v>203</v>
      </c>
      <c r="L80" s="67">
        <v>6217219</v>
      </c>
      <c r="M80" s="67">
        <v>131772074.72</v>
      </c>
      <c r="N80" s="68">
        <v>5</v>
      </c>
      <c r="O80" s="12" t="s">
        <v>104</v>
      </c>
    </row>
    <row r="81" spans="2:15" ht="17.100000000000001" customHeight="1">
      <c r="B81" s="55" t="s">
        <v>434</v>
      </c>
      <c r="C81" s="55" t="s">
        <v>91</v>
      </c>
      <c r="D81" s="65">
        <v>9.01</v>
      </c>
      <c r="E81" s="65">
        <v>9.3000000000000007</v>
      </c>
      <c r="F81" s="65">
        <v>9</v>
      </c>
      <c r="G81" s="65">
        <v>9.0500000000000007</v>
      </c>
      <c r="H81" s="65">
        <v>9.19</v>
      </c>
      <c r="I81" s="65">
        <v>9.1</v>
      </c>
      <c r="J81" s="66">
        <v>0.9890109890109855</v>
      </c>
      <c r="K81" s="67">
        <v>53</v>
      </c>
      <c r="L81" s="67">
        <v>4114001</v>
      </c>
      <c r="M81" s="67">
        <v>37238031.689999998</v>
      </c>
      <c r="N81" s="68">
        <v>2</v>
      </c>
      <c r="O81" s="12" t="s">
        <v>92</v>
      </c>
    </row>
    <row r="82" spans="2:15" ht="17.100000000000001" customHeight="1">
      <c r="B82" s="55" t="s">
        <v>435</v>
      </c>
      <c r="C82" s="55" t="s">
        <v>213</v>
      </c>
      <c r="D82" s="65">
        <v>24.3</v>
      </c>
      <c r="E82" s="65">
        <v>24.3</v>
      </c>
      <c r="F82" s="65">
        <v>23.5</v>
      </c>
      <c r="G82" s="65">
        <v>23.53</v>
      </c>
      <c r="H82" s="65">
        <v>23.5</v>
      </c>
      <c r="I82" s="65">
        <v>24.3</v>
      </c>
      <c r="J82" s="66">
        <v>-3.292181069958855</v>
      </c>
      <c r="K82" s="67">
        <v>3</v>
      </c>
      <c r="L82" s="67">
        <v>6204</v>
      </c>
      <c r="M82" s="67">
        <v>145957.20000000001</v>
      </c>
      <c r="N82" s="68">
        <v>1</v>
      </c>
      <c r="O82" s="12" t="s">
        <v>216</v>
      </c>
    </row>
    <row r="83" spans="2:15" ht="21.95" customHeight="1">
      <c r="B83" s="136" t="s">
        <v>17</v>
      </c>
      <c r="C83" s="136"/>
      <c r="D83" s="136"/>
      <c r="E83" s="136"/>
      <c r="F83" s="136"/>
      <c r="G83" s="136"/>
      <c r="H83" s="136"/>
      <c r="I83" s="136"/>
      <c r="J83" s="136"/>
      <c r="K83" s="183">
        <f>SUM(K75:K82)</f>
        <v>336</v>
      </c>
      <c r="L83" s="184">
        <f>SUM(L75:L82)</f>
        <v>12011786</v>
      </c>
      <c r="M83" s="184">
        <f>SUM(M75:M82)</f>
        <v>270452138.55000001</v>
      </c>
      <c r="N83" s="184">
        <v>5</v>
      </c>
      <c r="O83" s="41" t="s">
        <v>14</v>
      </c>
    </row>
    <row r="84" spans="2:15" ht="21.95" customHeight="1">
      <c r="B84" s="31" t="s">
        <v>18</v>
      </c>
      <c r="C84" s="127" t="s">
        <v>29</v>
      </c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</row>
    <row r="85" spans="2:15" ht="17.100000000000001" customHeight="1">
      <c r="B85" s="55" t="s">
        <v>221</v>
      </c>
      <c r="C85" s="55" t="s">
        <v>222</v>
      </c>
      <c r="D85" s="65">
        <v>2.11</v>
      </c>
      <c r="E85" s="65">
        <v>2.11</v>
      </c>
      <c r="F85" s="65">
        <v>2.11</v>
      </c>
      <c r="G85" s="65">
        <v>2.11</v>
      </c>
      <c r="H85" s="65">
        <v>2.11</v>
      </c>
      <c r="I85" s="65">
        <v>2.11</v>
      </c>
      <c r="J85" s="66">
        <v>0</v>
      </c>
      <c r="K85" s="67">
        <v>3</v>
      </c>
      <c r="L85" s="67">
        <v>6903</v>
      </c>
      <c r="M85" s="67">
        <v>14565.33</v>
      </c>
      <c r="N85" s="68">
        <v>2</v>
      </c>
      <c r="O85" s="12" t="s">
        <v>224</v>
      </c>
    </row>
    <row r="86" spans="2:15" ht="17.100000000000001" customHeight="1">
      <c r="B86" s="55" t="s">
        <v>406</v>
      </c>
      <c r="C86" s="55" t="s">
        <v>204</v>
      </c>
      <c r="D86" s="65">
        <v>5.99</v>
      </c>
      <c r="E86" s="65">
        <v>5.99</v>
      </c>
      <c r="F86" s="65">
        <v>5.99</v>
      </c>
      <c r="G86" s="65">
        <v>5.99</v>
      </c>
      <c r="H86" s="65">
        <v>5.99</v>
      </c>
      <c r="I86" s="65">
        <v>5.99</v>
      </c>
      <c r="J86" s="66">
        <v>0</v>
      </c>
      <c r="K86" s="67">
        <v>2</v>
      </c>
      <c r="L86" s="67">
        <v>570</v>
      </c>
      <c r="M86" s="67">
        <v>3414.3</v>
      </c>
      <c r="N86" s="68">
        <v>1</v>
      </c>
      <c r="O86" s="12" t="s">
        <v>205</v>
      </c>
    </row>
    <row r="87" spans="2:15" ht="17.100000000000001" customHeight="1">
      <c r="B87" s="55" t="s">
        <v>412</v>
      </c>
      <c r="C87" s="55" t="s">
        <v>362</v>
      </c>
      <c r="D87" s="65">
        <v>4.78</v>
      </c>
      <c r="E87" s="65">
        <v>4.78</v>
      </c>
      <c r="F87" s="65">
        <v>4.7</v>
      </c>
      <c r="G87" s="65">
        <v>4.76</v>
      </c>
      <c r="H87" s="65">
        <v>4.7</v>
      </c>
      <c r="I87" s="65">
        <v>4.78</v>
      </c>
      <c r="J87" s="66">
        <v>-1.6736401673640211</v>
      </c>
      <c r="K87" s="67">
        <v>18</v>
      </c>
      <c r="L87" s="67">
        <v>471063</v>
      </c>
      <c r="M87" s="67">
        <v>2241780.02</v>
      </c>
      <c r="N87" s="68">
        <v>3</v>
      </c>
      <c r="O87" s="12" t="s">
        <v>363</v>
      </c>
    </row>
    <row r="88" spans="2:15" ht="17.100000000000001" customHeight="1">
      <c r="B88" s="55" t="s">
        <v>403</v>
      </c>
      <c r="C88" s="55" t="s">
        <v>188</v>
      </c>
      <c r="D88" s="65">
        <v>11</v>
      </c>
      <c r="E88" s="65">
        <v>11</v>
      </c>
      <c r="F88" s="65">
        <v>11</v>
      </c>
      <c r="G88" s="65">
        <v>11</v>
      </c>
      <c r="H88" s="65">
        <v>11</v>
      </c>
      <c r="I88" s="65">
        <v>11</v>
      </c>
      <c r="J88" s="66">
        <v>0</v>
      </c>
      <c r="K88" s="67">
        <v>1</v>
      </c>
      <c r="L88" s="67">
        <v>5000</v>
      </c>
      <c r="M88" s="67">
        <v>55000</v>
      </c>
      <c r="N88" s="68">
        <v>1</v>
      </c>
      <c r="O88" s="12" t="s">
        <v>193</v>
      </c>
    </row>
    <row r="89" spans="2:15" ht="17.100000000000001" customHeight="1">
      <c r="B89" s="55" t="s">
        <v>433</v>
      </c>
      <c r="C89" s="55" t="s">
        <v>218</v>
      </c>
      <c r="D89" s="65">
        <v>0.36</v>
      </c>
      <c r="E89" s="65">
        <v>0.36</v>
      </c>
      <c r="F89" s="65">
        <v>0.36</v>
      </c>
      <c r="G89" s="65">
        <v>0.36</v>
      </c>
      <c r="H89" s="65">
        <v>0.36</v>
      </c>
      <c r="I89" s="65">
        <v>0.36</v>
      </c>
      <c r="J89" s="66">
        <v>0</v>
      </c>
      <c r="K89" s="67">
        <v>1</v>
      </c>
      <c r="L89" s="67">
        <v>2761</v>
      </c>
      <c r="M89" s="67">
        <v>993.96</v>
      </c>
      <c r="N89" s="68">
        <v>1</v>
      </c>
      <c r="O89" s="12" t="s">
        <v>219</v>
      </c>
    </row>
    <row r="90" spans="2:15" ht="17.100000000000001" customHeight="1">
      <c r="B90" s="55" t="s">
        <v>360</v>
      </c>
      <c r="C90" s="55" t="s">
        <v>141</v>
      </c>
      <c r="D90" s="65">
        <v>5.75</v>
      </c>
      <c r="E90" s="65">
        <v>5.75</v>
      </c>
      <c r="F90" s="65">
        <v>5.44</v>
      </c>
      <c r="G90" s="65">
        <v>5.52</v>
      </c>
      <c r="H90" s="65">
        <v>5.55</v>
      </c>
      <c r="I90" s="65">
        <v>5.64</v>
      </c>
      <c r="J90" s="66">
        <v>-1.5957446808510634</v>
      </c>
      <c r="K90" s="67">
        <v>274</v>
      </c>
      <c r="L90" s="67">
        <v>42341429</v>
      </c>
      <c r="M90" s="67">
        <v>233698177.40000004</v>
      </c>
      <c r="N90" s="68">
        <v>5</v>
      </c>
      <c r="O90" s="12" t="s">
        <v>142</v>
      </c>
    </row>
    <row r="91" spans="2:15" ht="17.100000000000001" customHeight="1">
      <c r="B91" s="55" t="s">
        <v>432</v>
      </c>
      <c r="C91" s="55" t="s">
        <v>366</v>
      </c>
      <c r="D91" s="65">
        <v>7.9</v>
      </c>
      <c r="E91" s="65">
        <v>9.2799999999999994</v>
      </c>
      <c r="F91" s="65">
        <v>7.9</v>
      </c>
      <c r="G91" s="65">
        <v>8.61</v>
      </c>
      <c r="H91" s="65">
        <v>8.5500000000000007</v>
      </c>
      <c r="I91" s="65">
        <v>7.6</v>
      </c>
      <c r="J91" s="66">
        <v>12.500000000000021</v>
      </c>
      <c r="K91" s="67">
        <v>25</v>
      </c>
      <c r="L91" s="67">
        <v>315784</v>
      </c>
      <c r="M91" s="67">
        <v>2717748.24</v>
      </c>
      <c r="N91" s="68">
        <v>2</v>
      </c>
      <c r="O91" s="12" t="s">
        <v>367</v>
      </c>
    </row>
    <row r="92" spans="2:15" ht="21.95" customHeight="1">
      <c r="B92" s="135" t="s">
        <v>19</v>
      </c>
      <c r="C92" s="135"/>
      <c r="D92" s="135"/>
      <c r="E92" s="135"/>
      <c r="F92" s="135"/>
      <c r="G92" s="135"/>
      <c r="H92" s="135"/>
      <c r="I92" s="135"/>
      <c r="J92" s="135"/>
      <c r="K92" s="183">
        <f>SUM(K85:K91)</f>
        <v>324</v>
      </c>
      <c r="L92" s="184">
        <f>SUM(L85:L91)</f>
        <v>43143510</v>
      </c>
      <c r="M92" s="184">
        <f>SUM(M85:M91)</f>
        <v>238731679.25000006</v>
      </c>
      <c r="N92" s="184">
        <v>5</v>
      </c>
      <c r="O92" s="46" t="s">
        <v>14</v>
      </c>
    </row>
    <row r="93" spans="2:15" ht="21.95" customHeight="1">
      <c r="B93" s="135" t="s">
        <v>20</v>
      </c>
      <c r="C93" s="135"/>
      <c r="D93" s="135"/>
      <c r="E93" s="135"/>
      <c r="F93" s="135"/>
      <c r="G93" s="135"/>
      <c r="H93" s="135"/>
      <c r="I93" s="135"/>
      <c r="J93" s="135"/>
      <c r="K93" s="184">
        <f>K92+K83+K70+K51+K36+K29+K25+K39</f>
        <v>5005</v>
      </c>
      <c r="L93" s="184">
        <f t="shared" ref="L93:M93" si="1">L92+L83+L70+L51+L36+L29+L25+L39</f>
        <v>28230790829</v>
      </c>
      <c r="M93" s="184">
        <f t="shared" si="1"/>
        <v>5261132113.1199999</v>
      </c>
      <c r="N93" s="185">
        <v>5</v>
      </c>
      <c r="O93" s="50" t="s">
        <v>21</v>
      </c>
    </row>
    <row r="94" spans="2:15">
      <c r="I94" s="8"/>
      <c r="J94" s="101"/>
      <c r="K94" s="4"/>
      <c r="L94" s="4"/>
      <c r="M94" s="4"/>
      <c r="N94" s="4"/>
    </row>
    <row r="99" spans="12:13">
      <c r="L99" s="7"/>
      <c r="M99" s="7"/>
    </row>
    <row r="102" spans="12:13">
      <c r="L102" s="7"/>
      <c r="M102" s="7"/>
    </row>
    <row r="105" spans="12:13">
      <c r="L105" s="7"/>
      <c r="M105" s="7"/>
    </row>
  </sheetData>
  <mergeCells count="35">
    <mergeCell ref="F41:N41"/>
    <mergeCell ref="D51:J51"/>
    <mergeCell ref="D36:J36"/>
    <mergeCell ref="C52:O52"/>
    <mergeCell ref="B36:C36"/>
    <mergeCell ref="C43:O43"/>
    <mergeCell ref="B51:C51"/>
    <mergeCell ref="E40:N40"/>
    <mergeCell ref="B41:E41"/>
    <mergeCell ref="C37:O37"/>
    <mergeCell ref="B39:C39"/>
    <mergeCell ref="D39:J39"/>
    <mergeCell ref="B93:C93"/>
    <mergeCell ref="D93:J93"/>
    <mergeCell ref="D92:J92"/>
    <mergeCell ref="B70:C70"/>
    <mergeCell ref="B92:C92"/>
    <mergeCell ref="C84:O84"/>
    <mergeCell ref="B83:C83"/>
    <mergeCell ref="D83:J83"/>
    <mergeCell ref="D70:J70"/>
    <mergeCell ref="C74:O74"/>
    <mergeCell ref="E71:N71"/>
    <mergeCell ref="B72:E72"/>
    <mergeCell ref="F72:N72"/>
    <mergeCell ref="D26:O26"/>
    <mergeCell ref="D30:O30"/>
    <mergeCell ref="E1:N1"/>
    <mergeCell ref="B2:E2"/>
    <mergeCell ref="F2:N2"/>
    <mergeCell ref="D25:J25"/>
    <mergeCell ref="D29:J29"/>
    <mergeCell ref="C4:O4"/>
    <mergeCell ref="B29:C29"/>
    <mergeCell ref="B25:C25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rightToLeft="1" zoomScale="115" zoomScaleNormal="115" workbookViewId="0">
      <selection activeCell="I15" sqref="I15:I16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0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0" s="22" customFormat="1" ht="32.25" customHeight="1">
      <c r="A2" s="137" t="s">
        <v>5</v>
      </c>
      <c r="B2" s="138"/>
      <c r="C2" s="138"/>
      <c r="D2" s="138"/>
      <c r="E2" s="15"/>
      <c r="F2" s="15"/>
      <c r="G2" s="15"/>
      <c r="H2" s="15"/>
      <c r="I2" s="15"/>
      <c r="J2" s="15"/>
    </row>
    <row r="3" spans="1:10" ht="48.75" customHeight="1">
      <c r="B3" s="140" t="s">
        <v>419</v>
      </c>
      <c r="C3" s="140"/>
      <c r="D3" s="140"/>
      <c r="E3" s="140"/>
      <c r="F3" s="140"/>
      <c r="G3" s="140"/>
      <c r="H3" s="140"/>
      <c r="I3" s="140"/>
      <c r="J3" s="15"/>
    </row>
    <row r="4" spans="1:10" ht="21" customHeight="1">
      <c r="B4" s="140" t="s">
        <v>420</v>
      </c>
      <c r="C4" s="140"/>
      <c r="D4" s="140"/>
      <c r="E4" s="140"/>
      <c r="F4" s="140"/>
      <c r="G4" s="140"/>
      <c r="H4" s="140"/>
      <c r="I4" s="140"/>
      <c r="J4" s="23"/>
    </row>
    <row r="5" spans="1:10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0" ht="18.75" customHeight="1">
      <c r="B6" s="139" t="s">
        <v>12</v>
      </c>
      <c r="C6" s="139"/>
      <c r="D6" s="139"/>
      <c r="E6" s="139"/>
      <c r="F6" s="139"/>
      <c r="G6" s="139"/>
      <c r="H6" s="139"/>
      <c r="I6" s="139"/>
      <c r="J6" s="139"/>
    </row>
    <row r="7" spans="1:10" ht="18.75" customHeight="1">
      <c r="B7" s="107" t="s">
        <v>138</v>
      </c>
      <c r="C7" s="108" t="s">
        <v>139</v>
      </c>
      <c r="D7" s="109">
        <v>0.16</v>
      </c>
      <c r="E7" s="109">
        <v>0.15</v>
      </c>
      <c r="F7" s="109">
        <v>0.15</v>
      </c>
      <c r="G7" s="110">
        <v>24</v>
      </c>
      <c r="H7" s="111">
        <v>41615265</v>
      </c>
      <c r="I7" s="111">
        <v>6555212.8199999994</v>
      </c>
      <c r="J7" s="116">
        <v>4</v>
      </c>
    </row>
    <row r="8" spans="1:10" ht="18.75" customHeight="1">
      <c r="B8" s="143" t="s">
        <v>197</v>
      </c>
      <c r="C8" s="144"/>
      <c r="D8" s="145"/>
      <c r="E8" s="145"/>
      <c r="F8" s="145"/>
      <c r="G8" s="110">
        <f>SUM(G7:G7)</f>
        <v>24</v>
      </c>
      <c r="H8" s="111">
        <f>SUM(H7:H7)</f>
        <v>41615265</v>
      </c>
      <c r="I8" s="111">
        <f>SUM(I7:I7)</f>
        <v>6555212.8199999994</v>
      </c>
      <c r="J8" s="116">
        <v>4</v>
      </c>
    </row>
    <row r="9" spans="1:10" ht="18.75" customHeight="1">
      <c r="B9" s="141" t="s">
        <v>140</v>
      </c>
      <c r="C9" s="141"/>
      <c r="D9" s="142"/>
      <c r="E9" s="142"/>
      <c r="F9" s="142"/>
      <c r="G9" s="70">
        <f>G8</f>
        <v>24</v>
      </c>
      <c r="H9" s="70">
        <f t="shared" ref="H9:I9" si="0">H8</f>
        <v>41615265</v>
      </c>
      <c r="I9" s="70">
        <f t="shared" si="0"/>
        <v>6555212.8199999994</v>
      </c>
      <c r="J9" s="70">
        <v>4</v>
      </c>
    </row>
    <row r="10" spans="1:10">
      <c r="G10" s="106"/>
      <c r="H10" s="106"/>
      <c r="I10" s="106"/>
    </row>
  </sheetData>
  <mergeCells count="8">
    <mergeCell ref="A2:D2"/>
    <mergeCell ref="B6:J6"/>
    <mergeCell ref="B3:I3"/>
    <mergeCell ref="B4:I4"/>
    <mergeCell ref="B9:C9"/>
    <mergeCell ref="D9:F9"/>
    <mergeCell ref="B8:C8"/>
    <mergeCell ref="D8:F8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7"/>
  <sheetViews>
    <sheetView rightToLeft="1" zoomScaleNormal="100" workbookViewId="0">
      <selection activeCell="M16" sqref="M16"/>
    </sheetView>
  </sheetViews>
  <sheetFormatPr defaultRowHeight="12.75"/>
  <cols>
    <col min="1" max="1" width="2" customWidth="1"/>
    <col min="2" max="2" width="29.28515625" customWidth="1"/>
    <col min="3" max="3" width="10.28515625" style="97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51" t="s">
        <v>417</v>
      </c>
      <c r="C1" s="151"/>
      <c r="D1" s="151"/>
      <c r="E1" s="151"/>
      <c r="F1" s="151"/>
      <c r="G1" s="151"/>
    </row>
    <row r="2" spans="2:7" ht="42.75" customHeight="1">
      <c r="B2" s="152" t="s">
        <v>418</v>
      </c>
      <c r="C2" s="152"/>
      <c r="D2" s="152"/>
      <c r="E2" s="152"/>
      <c r="F2" s="152"/>
      <c r="G2" s="152"/>
    </row>
    <row r="3" spans="2:7" ht="36" customHeight="1">
      <c r="B3" s="117" t="s">
        <v>0</v>
      </c>
      <c r="C3" s="118" t="s">
        <v>119</v>
      </c>
      <c r="D3" s="118" t="s">
        <v>120</v>
      </c>
      <c r="E3" s="118" t="s">
        <v>408</v>
      </c>
      <c r="F3" s="118" t="s">
        <v>121</v>
      </c>
      <c r="G3" s="119" t="s">
        <v>409</v>
      </c>
    </row>
    <row r="4" spans="2:7" ht="21.95" customHeight="1">
      <c r="B4" s="148" t="s">
        <v>12</v>
      </c>
      <c r="C4" s="149"/>
      <c r="D4" s="149"/>
      <c r="E4" s="149"/>
      <c r="F4" s="150"/>
      <c r="G4" s="120" t="s">
        <v>3</v>
      </c>
    </row>
    <row r="5" spans="2:7" ht="21.95" customHeight="1">
      <c r="B5" s="121" t="s">
        <v>391</v>
      </c>
      <c r="C5" s="122" t="s">
        <v>36</v>
      </c>
      <c r="D5" s="123">
        <v>1</v>
      </c>
      <c r="E5" s="123">
        <v>75000</v>
      </c>
      <c r="F5" s="123">
        <v>225000</v>
      </c>
      <c r="G5" s="124" t="s">
        <v>439</v>
      </c>
    </row>
    <row r="6" spans="2:7" ht="21.95" customHeight="1">
      <c r="B6" s="121" t="s">
        <v>440</v>
      </c>
      <c r="C6" s="122" t="s">
        <v>25</v>
      </c>
      <c r="D6" s="123">
        <v>1</v>
      </c>
      <c r="E6" s="123">
        <v>787830</v>
      </c>
      <c r="F6" s="123">
        <v>307253.7</v>
      </c>
      <c r="G6" s="124" t="s">
        <v>26</v>
      </c>
    </row>
    <row r="7" spans="2:7" ht="21.95" customHeight="1">
      <c r="B7" s="121" t="s">
        <v>38</v>
      </c>
      <c r="C7" s="122" t="s">
        <v>37</v>
      </c>
      <c r="D7" s="123">
        <v>1</v>
      </c>
      <c r="E7" s="123">
        <v>100000</v>
      </c>
      <c r="F7" s="123">
        <v>212000</v>
      </c>
      <c r="G7" s="124" t="s">
        <v>441</v>
      </c>
    </row>
    <row r="8" spans="2:7" ht="21.95" customHeight="1">
      <c r="B8" s="121" t="s">
        <v>442</v>
      </c>
      <c r="C8" s="122" t="s">
        <v>278</v>
      </c>
      <c r="D8" s="123">
        <v>1</v>
      </c>
      <c r="E8" s="123">
        <v>5000</v>
      </c>
      <c r="F8" s="123">
        <v>4800</v>
      </c>
      <c r="G8" s="124" t="s">
        <v>279</v>
      </c>
    </row>
    <row r="9" spans="2:7" ht="21.95" customHeight="1">
      <c r="B9" s="146" t="s">
        <v>13</v>
      </c>
      <c r="C9" s="147"/>
      <c r="D9" s="125">
        <f>SUM(D5:D8)</f>
        <v>4</v>
      </c>
      <c r="E9" s="125">
        <f>SUM(E5:E8)</f>
        <v>967830</v>
      </c>
      <c r="F9" s="125">
        <f>SUM(F5:F8)</f>
        <v>749053.7</v>
      </c>
      <c r="G9" s="126" t="s">
        <v>443</v>
      </c>
    </row>
    <row r="10" spans="2:7" ht="21.95" customHeight="1">
      <c r="B10" s="148" t="s">
        <v>444</v>
      </c>
      <c r="C10" s="149"/>
      <c r="D10" s="149"/>
      <c r="E10" s="149"/>
      <c r="F10" s="150"/>
      <c r="G10" s="120" t="s">
        <v>116</v>
      </c>
    </row>
    <row r="11" spans="2:7" ht="21.95" customHeight="1">
      <c r="B11" s="121" t="s">
        <v>445</v>
      </c>
      <c r="C11" s="122" t="s">
        <v>307</v>
      </c>
      <c r="D11" s="123">
        <v>54</v>
      </c>
      <c r="E11" s="123">
        <v>5500000</v>
      </c>
      <c r="F11" s="123">
        <v>27222843.75</v>
      </c>
      <c r="G11" s="124" t="s">
        <v>308</v>
      </c>
    </row>
    <row r="12" spans="2:7" ht="21.95" customHeight="1">
      <c r="B12" s="146" t="s">
        <v>446</v>
      </c>
      <c r="C12" s="147"/>
      <c r="D12" s="125">
        <f>SUM(D11)</f>
        <v>54</v>
      </c>
      <c r="E12" s="125">
        <f>SUM(E11)</f>
        <v>5500000</v>
      </c>
      <c r="F12" s="125">
        <f>SUM(F11)</f>
        <v>27222843.75</v>
      </c>
      <c r="G12" s="126" t="s">
        <v>447</v>
      </c>
    </row>
    <row r="13" spans="2:7" ht="21.95" customHeight="1">
      <c r="B13" s="148" t="s">
        <v>448</v>
      </c>
      <c r="C13" s="149"/>
      <c r="D13" s="149"/>
      <c r="E13" s="149"/>
      <c r="F13" s="150"/>
      <c r="G13" s="120" t="s">
        <v>299</v>
      </c>
    </row>
    <row r="14" spans="2:7" ht="21.95" customHeight="1">
      <c r="B14" s="121" t="s">
        <v>449</v>
      </c>
      <c r="C14" s="122" t="s">
        <v>32</v>
      </c>
      <c r="D14" s="123">
        <v>1</v>
      </c>
      <c r="E14" s="123">
        <v>13000</v>
      </c>
      <c r="F14" s="123">
        <v>203710</v>
      </c>
      <c r="G14" s="124" t="s">
        <v>450</v>
      </c>
    </row>
    <row r="15" spans="2:7" ht="21.95" customHeight="1">
      <c r="B15" s="146" t="s">
        <v>451</v>
      </c>
      <c r="C15" s="147"/>
      <c r="D15" s="125">
        <f>SUM(D14)</f>
        <v>1</v>
      </c>
      <c r="E15" s="125">
        <f>SUM(E14)</f>
        <v>13000</v>
      </c>
      <c r="F15" s="125">
        <f>SUM(F14)</f>
        <v>203710</v>
      </c>
      <c r="G15" s="126" t="s">
        <v>452</v>
      </c>
    </row>
    <row r="16" spans="2:7" ht="21.95" customHeight="1">
      <c r="B16" s="146" t="s">
        <v>410</v>
      </c>
      <c r="C16" s="147"/>
      <c r="D16" s="125">
        <f>D9+D12+D15</f>
        <v>59</v>
      </c>
      <c r="E16" s="125">
        <f>E9+E12+E15</f>
        <v>6480830</v>
      </c>
      <c r="F16" s="125">
        <f>F9+F12+F15</f>
        <v>28175607.449999999</v>
      </c>
      <c r="G16" s="126" t="s">
        <v>411</v>
      </c>
    </row>
    <row r="17" spans="2:7" ht="20.100000000000001" customHeight="1">
      <c r="C17"/>
    </row>
    <row r="18" spans="2:7" ht="20.100000000000001" customHeight="1">
      <c r="C18"/>
    </row>
    <row r="19" spans="2:7" ht="20.100000000000001" customHeight="1">
      <c r="C19"/>
    </row>
    <row r="20" spans="2:7" ht="20.100000000000001" customHeight="1">
      <c r="C20"/>
    </row>
    <row r="21" spans="2:7" ht="20.100000000000001" customHeight="1">
      <c r="C21"/>
    </row>
    <row r="22" spans="2:7" ht="20.100000000000001" customHeight="1">
      <c r="C22"/>
    </row>
    <row r="23" spans="2:7" ht="20.100000000000001" customHeight="1">
      <c r="C23"/>
    </row>
    <row r="24" spans="2:7" ht="20.100000000000001" customHeight="1">
      <c r="C24"/>
    </row>
    <row r="25" spans="2:7" ht="20.100000000000001" customHeight="1">
      <c r="C25"/>
    </row>
    <row r="26" spans="2:7" ht="41.25" customHeight="1">
      <c r="B26" s="151" t="s">
        <v>460</v>
      </c>
      <c r="C26" s="151"/>
      <c r="D26" s="151"/>
      <c r="E26" s="151"/>
      <c r="F26" s="151"/>
      <c r="G26" s="151"/>
    </row>
    <row r="27" spans="2:7" ht="32.25" customHeight="1">
      <c r="B27" s="152" t="s">
        <v>416</v>
      </c>
      <c r="C27" s="152"/>
      <c r="D27" s="152"/>
      <c r="E27" s="152"/>
      <c r="F27" s="152"/>
      <c r="G27" s="152"/>
    </row>
    <row r="28" spans="2:7" ht="36" customHeight="1">
      <c r="B28" s="117" t="s">
        <v>0</v>
      </c>
      <c r="C28" s="118" t="s">
        <v>119</v>
      </c>
      <c r="D28" s="118" t="s">
        <v>120</v>
      </c>
      <c r="E28" s="118" t="s">
        <v>408</v>
      </c>
      <c r="F28" s="118" t="s">
        <v>121</v>
      </c>
      <c r="G28" s="119" t="s">
        <v>409</v>
      </c>
    </row>
    <row r="29" spans="2:7" ht="21.95" customHeight="1">
      <c r="B29" s="148" t="s">
        <v>12</v>
      </c>
      <c r="C29" s="149"/>
      <c r="D29" s="149"/>
      <c r="E29" s="149"/>
      <c r="F29" s="150"/>
      <c r="G29" s="120" t="s">
        <v>3</v>
      </c>
    </row>
    <row r="30" spans="2:7" ht="21.95" customHeight="1">
      <c r="B30" s="121" t="s">
        <v>453</v>
      </c>
      <c r="C30" s="122" t="s">
        <v>51</v>
      </c>
      <c r="D30" s="123">
        <v>17</v>
      </c>
      <c r="E30" s="123">
        <v>4698861</v>
      </c>
      <c r="F30" s="123">
        <v>18122716.539999999</v>
      </c>
      <c r="G30" s="124" t="s">
        <v>454</v>
      </c>
    </row>
    <row r="31" spans="2:7" ht="21.95" customHeight="1">
      <c r="B31" s="146" t="s">
        <v>13</v>
      </c>
      <c r="C31" s="147"/>
      <c r="D31" s="125">
        <f>SUM(D30)</f>
        <v>17</v>
      </c>
      <c r="E31" s="125">
        <f>SUM(E30)</f>
        <v>4698861</v>
      </c>
      <c r="F31" s="125">
        <f>SUM(F30)</f>
        <v>18122716.539999999</v>
      </c>
      <c r="G31" s="126" t="s">
        <v>443</v>
      </c>
    </row>
    <row r="32" spans="2:7" ht="21.95" customHeight="1">
      <c r="B32" s="148" t="s">
        <v>455</v>
      </c>
      <c r="C32" s="149"/>
      <c r="D32" s="149"/>
      <c r="E32" s="149"/>
      <c r="F32" s="150"/>
      <c r="G32" s="120" t="s">
        <v>456</v>
      </c>
    </row>
    <row r="33" spans="2:7" ht="21.95" customHeight="1">
      <c r="B33" s="121" t="s">
        <v>457</v>
      </c>
      <c r="C33" s="122" t="s">
        <v>124</v>
      </c>
      <c r="D33" s="123">
        <v>13</v>
      </c>
      <c r="E33" s="123">
        <v>100000</v>
      </c>
      <c r="F33" s="123">
        <v>6215033.1200000001</v>
      </c>
      <c r="G33" s="124" t="s">
        <v>130</v>
      </c>
    </row>
    <row r="34" spans="2:7" ht="21.95" customHeight="1">
      <c r="B34" s="146" t="s">
        <v>458</v>
      </c>
      <c r="C34" s="147"/>
      <c r="D34" s="125">
        <f>SUM(D33)</f>
        <v>13</v>
      </c>
      <c r="E34" s="125">
        <f>SUM(E33)</f>
        <v>100000</v>
      </c>
      <c r="F34" s="125">
        <f>SUM(F33)</f>
        <v>6215033.1200000001</v>
      </c>
      <c r="G34" s="126" t="s">
        <v>459</v>
      </c>
    </row>
    <row r="35" spans="2:7" ht="21.95" customHeight="1">
      <c r="B35" s="148" t="s">
        <v>448</v>
      </c>
      <c r="C35" s="149"/>
      <c r="D35" s="149"/>
      <c r="E35" s="149"/>
      <c r="F35" s="150"/>
      <c r="G35" s="120" t="s">
        <v>299</v>
      </c>
    </row>
    <row r="36" spans="2:7" ht="21.95" customHeight="1">
      <c r="B36" s="121" t="s">
        <v>449</v>
      </c>
      <c r="C36" s="122" t="s">
        <v>32</v>
      </c>
      <c r="D36" s="123">
        <v>134</v>
      </c>
      <c r="E36" s="123">
        <v>9876975</v>
      </c>
      <c r="F36" s="123">
        <v>155384208.23000002</v>
      </c>
      <c r="G36" s="124" t="s">
        <v>450</v>
      </c>
    </row>
    <row r="37" spans="2:7" ht="21.95" customHeight="1">
      <c r="B37" s="146" t="s">
        <v>451</v>
      </c>
      <c r="C37" s="147"/>
      <c r="D37" s="125">
        <f>SUM(D36)</f>
        <v>134</v>
      </c>
      <c r="E37" s="125">
        <f>SUM(E36)</f>
        <v>9876975</v>
      </c>
      <c r="F37" s="125">
        <f>SUM(F36)</f>
        <v>155384208.23000002</v>
      </c>
      <c r="G37" s="126" t="s">
        <v>452</v>
      </c>
    </row>
    <row r="38" spans="2:7" ht="21.95" customHeight="1">
      <c r="B38" s="146" t="s">
        <v>410</v>
      </c>
      <c r="C38" s="147"/>
      <c r="D38" s="125">
        <f>D31+D34+D37</f>
        <v>164</v>
      </c>
      <c r="E38" s="125">
        <f>E31+E34+E37</f>
        <v>14675836</v>
      </c>
      <c r="F38" s="125">
        <f>F31+F34+F37</f>
        <v>179721957.89000002</v>
      </c>
      <c r="G38" s="126" t="s">
        <v>411</v>
      </c>
    </row>
    <row r="39" spans="2:7" ht="18.95" customHeight="1">
      <c r="C39"/>
    </row>
    <row r="40" spans="2:7" ht="18.95" customHeight="1">
      <c r="C40"/>
    </row>
    <row r="41" spans="2:7" ht="18.95" customHeight="1">
      <c r="C41"/>
    </row>
    <row r="42" spans="2:7" ht="18.95" customHeight="1">
      <c r="C42"/>
    </row>
    <row r="43" spans="2:7" ht="20.100000000000001" customHeight="1">
      <c r="C43"/>
    </row>
    <row r="44" spans="2:7" ht="20.100000000000001" customHeight="1">
      <c r="C44"/>
    </row>
    <row r="45" spans="2:7">
      <c r="C45"/>
    </row>
    <row r="46" spans="2:7">
      <c r="C46"/>
    </row>
    <row r="47" spans="2:7">
      <c r="C47"/>
    </row>
  </sheetData>
  <mergeCells count="18">
    <mergeCell ref="B1:G1"/>
    <mergeCell ref="B2:G2"/>
    <mergeCell ref="B26:G26"/>
    <mergeCell ref="B27:G27"/>
    <mergeCell ref="B4:F4"/>
    <mergeCell ref="B9:C9"/>
    <mergeCell ref="B10:F10"/>
    <mergeCell ref="B12:C12"/>
    <mergeCell ref="B13:F13"/>
    <mergeCell ref="B15:C15"/>
    <mergeCell ref="B16:C16"/>
    <mergeCell ref="B37:C37"/>
    <mergeCell ref="B38:C38"/>
    <mergeCell ref="B29:F29"/>
    <mergeCell ref="B31:C31"/>
    <mergeCell ref="B32:F32"/>
    <mergeCell ref="B34:C34"/>
    <mergeCell ref="B35:F35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zoomScale="115" zoomScaleNormal="115" workbookViewId="0">
      <selection activeCell="I41" sqref="I41"/>
    </sheetView>
  </sheetViews>
  <sheetFormatPr defaultColWidth="20.140625" defaultRowHeight="15"/>
  <cols>
    <col min="1" max="1" width="1.85546875" customWidth="1"/>
    <col min="2" max="2" width="27.28515625" style="100" customWidth="1"/>
    <col min="3" max="3" width="9.7109375" customWidth="1"/>
    <col min="4" max="6" width="14.85546875" style="90" customWidth="1"/>
    <col min="7" max="7" width="14.7109375" style="90" customWidth="1"/>
    <col min="8" max="8" width="15" style="90" customWidth="1"/>
    <col min="9" max="9" width="40.28515625" customWidth="1"/>
  </cols>
  <sheetData>
    <row r="1" spans="2:9" ht="23.25" customHeight="1">
      <c r="B1" s="153" t="s">
        <v>414</v>
      </c>
      <c r="C1" s="154"/>
      <c r="D1" s="154"/>
      <c r="E1" s="154"/>
      <c r="F1" s="154"/>
      <c r="G1" s="154"/>
      <c r="H1" s="154"/>
      <c r="I1" s="155"/>
    </row>
    <row r="2" spans="2:9" ht="23.25" customHeight="1">
      <c r="B2" s="156" t="s">
        <v>415</v>
      </c>
      <c r="C2" s="157"/>
      <c r="D2" s="157"/>
      <c r="E2" s="157"/>
      <c r="F2" s="157"/>
      <c r="G2" s="157"/>
      <c r="H2" s="157"/>
      <c r="I2" s="158"/>
    </row>
    <row r="3" spans="2:9" ht="22.5" customHeight="1">
      <c r="B3" s="159" t="s">
        <v>225</v>
      </c>
      <c r="C3" s="160" t="s">
        <v>119</v>
      </c>
      <c r="D3" s="161">
        <v>46264</v>
      </c>
      <c r="E3" s="161">
        <v>46265</v>
      </c>
      <c r="F3" s="161">
        <v>46266</v>
      </c>
      <c r="G3" s="161">
        <v>46267</v>
      </c>
      <c r="H3" s="161">
        <v>46268</v>
      </c>
      <c r="I3" s="159" t="s">
        <v>226</v>
      </c>
    </row>
    <row r="4" spans="2:9" ht="22.5" customHeight="1">
      <c r="B4" s="159"/>
      <c r="C4" s="160"/>
      <c r="D4" s="161"/>
      <c r="E4" s="161"/>
      <c r="F4" s="161"/>
      <c r="G4" s="161"/>
      <c r="H4" s="161"/>
      <c r="I4" s="159"/>
    </row>
    <row r="5" spans="2:9" ht="20.100000000000001" customHeight="1">
      <c r="B5" s="54" t="s">
        <v>12</v>
      </c>
      <c r="C5" s="81"/>
      <c r="D5" s="82"/>
      <c r="E5" s="82"/>
      <c r="F5" s="82"/>
      <c r="G5" s="82"/>
      <c r="H5" s="82"/>
      <c r="I5" s="83" t="s">
        <v>227</v>
      </c>
    </row>
    <row r="6" spans="2:9" ht="20.100000000000001" customHeight="1">
      <c r="B6" s="55" t="s">
        <v>371</v>
      </c>
      <c r="C6" s="55" t="s">
        <v>169</v>
      </c>
      <c r="D6" s="89">
        <v>0.6</v>
      </c>
      <c r="E6" s="89">
        <v>0.59</v>
      </c>
      <c r="F6" s="89">
        <v>0.57999999999999996</v>
      </c>
      <c r="G6" s="89">
        <v>0.57999999999999996</v>
      </c>
      <c r="H6" s="89">
        <v>0.57999999999999996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9">
        <v>3.1</v>
      </c>
      <c r="E7" s="89">
        <v>3.08</v>
      </c>
      <c r="F7" s="89">
        <v>3.09</v>
      </c>
      <c r="G7" s="89">
        <v>3</v>
      </c>
      <c r="H7" s="89">
        <v>3.04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9">
        <v>0.98</v>
      </c>
      <c r="E8" s="89">
        <v>0.98</v>
      </c>
      <c r="F8" s="89">
        <v>0.98</v>
      </c>
      <c r="G8" s="89">
        <v>0.97</v>
      </c>
      <c r="H8" s="89">
        <v>0.98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9">
        <v>0.08</v>
      </c>
      <c r="E9" s="89" t="s">
        <v>375</v>
      </c>
      <c r="F9" s="89">
        <v>0.08</v>
      </c>
      <c r="G9" s="89">
        <v>0.08</v>
      </c>
      <c r="H9" s="89">
        <v>7.0000000000000007E-2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9">
        <v>0.39</v>
      </c>
      <c r="E10" s="89">
        <v>0.39</v>
      </c>
      <c r="F10" s="89">
        <v>0.39</v>
      </c>
      <c r="G10" s="89">
        <v>0.39</v>
      </c>
      <c r="H10" s="89">
        <v>0.39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9">
        <v>3.9</v>
      </c>
      <c r="E11" s="89">
        <v>3.88</v>
      </c>
      <c r="F11" s="89">
        <v>3.87</v>
      </c>
      <c r="G11" s="89">
        <v>3.8</v>
      </c>
      <c r="H11" s="89">
        <v>3.84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9" t="s">
        <v>233</v>
      </c>
      <c r="E12" s="89" t="s">
        <v>233</v>
      </c>
      <c r="F12" s="89" t="s">
        <v>233</v>
      </c>
      <c r="G12" s="89">
        <v>0.23</v>
      </c>
      <c r="H12" s="89">
        <v>0.22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89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9">
        <v>0.26</v>
      </c>
      <c r="E14" s="89">
        <v>0.26</v>
      </c>
      <c r="F14" s="89">
        <v>0.26</v>
      </c>
      <c r="G14" s="89">
        <v>0.25</v>
      </c>
      <c r="H14" s="89">
        <v>0.25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9" t="s">
        <v>375</v>
      </c>
      <c r="E15" s="89">
        <v>0.33</v>
      </c>
      <c r="F15" s="89">
        <v>0.33</v>
      </c>
      <c r="G15" s="89">
        <v>0.34</v>
      </c>
      <c r="H15" s="89">
        <v>0.33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9" t="s">
        <v>233</v>
      </c>
      <c r="E16" s="89" t="s">
        <v>233</v>
      </c>
      <c r="F16" s="89" t="s">
        <v>233</v>
      </c>
      <c r="G16" s="89" t="s">
        <v>375</v>
      </c>
      <c r="H16" s="89">
        <v>0.14000000000000001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89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9" t="s">
        <v>233</v>
      </c>
      <c r="E18" s="89" t="s">
        <v>233</v>
      </c>
      <c r="F18" s="89" t="s">
        <v>233</v>
      </c>
      <c r="G18" s="89" t="s">
        <v>375</v>
      </c>
      <c r="H18" s="89" t="s">
        <v>375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 t="s">
        <v>375</v>
      </c>
      <c r="H19" s="89" t="s">
        <v>375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9">
        <v>0.32</v>
      </c>
      <c r="E20" s="89">
        <v>0.32</v>
      </c>
      <c r="F20" s="89">
        <v>0.32</v>
      </c>
      <c r="G20" s="89">
        <v>0.33</v>
      </c>
      <c r="H20" s="89">
        <v>0.32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9">
        <v>2.15</v>
      </c>
      <c r="E21" s="89">
        <v>2.15</v>
      </c>
      <c r="F21" s="89">
        <v>2.14</v>
      </c>
      <c r="G21" s="89">
        <v>2.12</v>
      </c>
      <c r="H21" s="89">
        <v>2.14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9" t="s">
        <v>233</v>
      </c>
      <c r="E22" s="89" t="s">
        <v>233</v>
      </c>
      <c r="F22" s="89" t="s">
        <v>233</v>
      </c>
      <c r="G22" s="89">
        <v>0.05</v>
      </c>
      <c r="H22" s="89">
        <v>0.05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9" t="s">
        <v>375</v>
      </c>
      <c r="E23" s="89" t="s">
        <v>375</v>
      </c>
      <c r="F23" s="89" t="s">
        <v>375</v>
      </c>
      <c r="G23" s="89" t="s">
        <v>375</v>
      </c>
      <c r="H23" s="89" t="s">
        <v>375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9" t="s">
        <v>375</v>
      </c>
      <c r="E24" s="89" t="s">
        <v>375</v>
      </c>
      <c r="F24" s="89" t="s">
        <v>375</v>
      </c>
      <c r="G24" s="89" t="s">
        <v>375</v>
      </c>
      <c r="H24" s="89" t="s">
        <v>375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9" t="s">
        <v>375</v>
      </c>
      <c r="E25" s="89" t="s">
        <v>375</v>
      </c>
      <c r="F25" s="89" t="s">
        <v>375</v>
      </c>
      <c r="G25" s="89" t="s">
        <v>375</v>
      </c>
      <c r="H25" s="89" t="s">
        <v>375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89" t="s">
        <v>375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89">
        <v>0.51</v>
      </c>
      <c r="E27" s="89">
        <v>0.51</v>
      </c>
      <c r="F27" s="89">
        <v>0.51</v>
      </c>
      <c r="G27" s="89">
        <v>0.51</v>
      </c>
      <c r="H27" s="89">
        <v>0.51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9" t="s">
        <v>375</v>
      </c>
      <c r="E28" s="89" t="s">
        <v>375</v>
      </c>
      <c r="F28" s="89" t="s">
        <v>375</v>
      </c>
      <c r="G28" s="89" t="s">
        <v>375</v>
      </c>
      <c r="H28" s="89">
        <v>0.09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 t="s">
        <v>375</v>
      </c>
      <c r="H29" s="89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89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89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9" t="s">
        <v>375</v>
      </c>
      <c r="E32" s="89" t="s">
        <v>375</v>
      </c>
      <c r="F32" s="89" t="s">
        <v>375</v>
      </c>
      <c r="G32" s="89" t="s">
        <v>375</v>
      </c>
      <c r="H32" s="89" t="s">
        <v>375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9">
        <v>0.2</v>
      </c>
      <c r="E33" s="89">
        <v>0.18</v>
      </c>
      <c r="F33" s="89">
        <v>0.17</v>
      </c>
      <c r="G33" s="89">
        <v>0.16</v>
      </c>
      <c r="H33" s="89">
        <v>0.15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9" t="s">
        <v>233</v>
      </c>
      <c r="E34" s="89" t="s">
        <v>233</v>
      </c>
      <c r="F34" s="89" t="s">
        <v>233</v>
      </c>
      <c r="G34" s="89" t="s">
        <v>375</v>
      </c>
      <c r="H34" s="89" t="s">
        <v>375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9">
        <v>7.0000000000000007E-2</v>
      </c>
      <c r="E35" s="89" t="s">
        <v>375</v>
      </c>
      <c r="F35" s="89" t="s">
        <v>375</v>
      </c>
      <c r="G35" s="89" t="s">
        <v>375</v>
      </c>
      <c r="H35" s="89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89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89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89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89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89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9">
        <v>0.96</v>
      </c>
      <c r="E41" s="89" t="s">
        <v>375</v>
      </c>
      <c r="F41" s="89" t="s">
        <v>375</v>
      </c>
      <c r="G41" s="89" t="s">
        <v>375</v>
      </c>
      <c r="H41" s="89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89" t="s">
        <v>375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9">
        <v>0.67</v>
      </c>
      <c r="E43" s="89">
        <v>0.61</v>
      </c>
      <c r="F43" s="89" t="s">
        <v>375</v>
      </c>
      <c r="G43" s="89">
        <v>0.55000000000000004</v>
      </c>
      <c r="H43" s="89" t="s">
        <v>375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9" t="s">
        <v>233</v>
      </c>
      <c r="E44" s="89" t="s">
        <v>233</v>
      </c>
      <c r="F44" s="89" t="s">
        <v>233</v>
      </c>
      <c r="G44" s="89" t="s">
        <v>375</v>
      </c>
      <c r="H44" s="89" t="s">
        <v>375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89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89" t="s">
        <v>375</v>
      </c>
      <c r="I46" s="12" t="s">
        <v>292</v>
      </c>
    </row>
    <row r="47" spans="2:9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9" t="s">
        <v>375</v>
      </c>
      <c r="I47" s="85" t="s">
        <v>295</v>
      </c>
    </row>
    <row r="48" spans="2:9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 t="s">
        <v>375</v>
      </c>
      <c r="G48" s="89" t="s">
        <v>375</v>
      </c>
      <c r="H48" s="89">
        <v>0.85</v>
      </c>
      <c r="I48" s="85" t="s">
        <v>298</v>
      </c>
    </row>
    <row r="49" spans="2:9" ht="20.100000000000001" customHeight="1">
      <c r="B49" s="54" t="s">
        <v>27</v>
      </c>
      <c r="C49" s="81"/>
      <c r="D49" s="82"/>
      <c r="E49" s="82"/>
      <c r="F49" s="82"/>
      <c r="G49" s="82"/>
      <c r="H49" s="82"/>
      <c r="I49" s="83" t="s">
        <v>299</v>
      </c>
    </row>
    <row r="50" spans="2:9" ht="20.100000000000001" customHeight="1">
      <c r="B50" s="55" t="s">
        <v>378</v>
      </c>
      <c r="C50" s="55" t="s">
        <v>32</v>
      </c>
      <c r="D50" s="89">
        <v>15.73</v>
      </c>
      <c r="E50" s="89">
        <v>15.75</v>
      </c>
      <c r="F50" s="89">
        <v>15.7</v>
      </c>
      <c r="G50" s="89">
        <v>15.67</v>
      </c>
      <c r="H50" s="89">
        <v>15.72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9" t="s">
        <v>375</v>
      </c>
      <c r="E51" s="89" t="s">
        <v>375</v>
      </c>
      <c r="F51" s="89" t="s">
        <v>375</v>
      </c>
      <c r="G51" s="89">
        <v>3.96</v>
      </c>
      <c r="H51" s="89">
        <v>3.85</v>
      </c>
      <c r="I51" s="12" t="s">
        <v>300</v>
      </c>
    </row>
    <row r="52" spans="2:9" ht="20.100000000000001" customHeight="1">
      <c r="B52" s="54" t="s">
        <v>114</v>
      </c>
      <c r="C52" s="81"/>
      <c r="D52" s="82"/>
      <c r="E52" s="82"/>
      <c r="F52" s="82"/>
      <c r="G52" s="82"/>
      <c r="H52" s="82"/>
      <c r="I52" s="83" t="s">
        <v>116</v>
      </c>
    </row>
    <row r="53" spans="2:9" ht="20.100000000000001" customHeight="1">
      <c r="B53" s="55" t="s">
        <v>301</v>
      </c>
      <c r="C53" s="55" t="s">
        <v>162</v>
      </c>
      <c r="D53" s="89">
        <v>0.91</v>
      </c>
      <c r="E53" s="89">
        <v>0.91</v>
      </c>
      <c r="F53" s="89">
        <v>0.91</v>
      </c>
      <c r="G53" s="89">
        <v>0.85</v>
      </c>
      <c r="H53" s="89">
        <v>0.85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9">
        <v>0.72</v>
      </c>
      <c r="E54" s="89" t="s">
        <v>375</v>
      </c>
      <c r="F54" s="89">
        <v>0.73</v>
      </c>
      <c r="G54" s="89" t="s">
        <v>375</v>
      </c>
      <c r="H54" s="89" t="s">
        <v>375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9">
        <v>0.82</v>
      </c>
      <c r="E55" s="89" t="s">
        <v>375</v>
      </c>
      <c r="F55" s="89" t="s">
        <v>375</v>
      </c>
      <c r="G55" s="89" t="s">
        <v>375</v>
      </c>
      <c r="H55" s="89">
        <v>0.82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9">
        <v>0.66</v>
      </c>
      <c r="E56" s="89">
        <v>0.65</v>
      </c>
      <c r="F56" s="89">
        <v>0.65</v>
      </c>
      <c r="G56" s="89">
        <v>0.65</v>
      </c>
      <c r="H56" s="89">
        <v>0.6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9">
        <v>5.3</v>
      </c>
      <c r="E57" s="89">
        <v>4.95</v>
      </c>
      <c r="F57" s="89">
        <v>6</v>
      </c>
      <c r="G57" s="89">
        <v>5.4</v>
      </c>
      <c r="H57" s="89">
        <v>5</v>
      </c>
      <c r="I57" s="12" t="s">
        <v>308</v>
      </c>
    </row>
    <row r="58" spans="2:9" ht="20.100000000000001" customHeight="1">
      <c r="B58" s="54" t="s">
        <v>164</v>
      </c>
      <c r="C58" s="81"/>
      <c r="D58" s="82"/>
      <c r="E58" s="82"/>
      <c r="F58" s="82"/>
      <c r="G58" s="82"/>
      <c r="H58" s="82"/>
      <c r="I58" s="83" t="s">
        <v>168</v>
      </c>
    </row>
    <row r="59" spans="2:9" ht="20.100000000000001" customHeight="1">
      <c r="B59" s="55" t="s">
        <v>309</v>
      </c>
      <c r="C59" s="55" t="s">
        <v>310</v>
      </c>
      <c r="D59" s="89" t="s">
        <v>375</v>
      </c>
      <c r="E59" s="89">
        <v>0.68</v>
      </c>
      <c r="F59" s="89" t="s">
        <v>375</v>
      </c>
      <c r="G59" s="89" t="s">
        <v>375</v>
      </c>
      <c r="H59" s="89" t="s">
        <v>375</v>
      </c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89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9" t="s">
        <v>233</v>
      </c>
      <c r="I61" s="86" t="s">
        <v>317</v>
      </c>
    </row>
    <row r="62" spans="2:9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89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89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89" t="s">
        <v>233</v>
      </c>
      <c r="I64" s="12" t="s">
        <v>323</v>
      </c>
    </row>
    <row r="65" spans="2:9" ht="23.25" customHeight="1">
      <c r="B65" s="153" t="s">
        <v>414</v>
      </c>
      <c r="C65" s="154"/>
      <c r="D65" s="154"/>
      <c r="E65" s="154"/>
      <c r="F65" s="154"/>
      <c r="G65" s="154"/>
      <c r="H65" s="154"/>
      <c r="I65" s="155"/>
    </row>
    <row r="66" spans="2:9" ht="23.25" customHeight="1">
      <c r="B66" s="156" t="s">
        <v>415</v>
      </c>
      <c r="C66" s="157"/>
      <c r="D66" s="157"/>
      <c r="E66" s="157"/>
      <c r="F66" s="157"/>
      <c r="G66" s="157"/>
      <c r="H66" s="157"/>
      <c r="I66" s="158"/>
    </row>
    <row r="67" spans="2:9" ht="20.100000000000001" customHeight="1">
      <c r="B67" s="159" t="s">
        <v>225</v>
      </c>
      <c r="C67" s="160" t="s">
        <v>119</v>
      </c>
      <c r="D67" s="161">
        <v>46264</v>
      </c>
      <c r="E67" s="161">
        <v>46265</v>
      </c>
      <c r="F67" s="161">
        <v>46266</v>
      </c>
      <c r="G67" s="161">
        <v>46267</v>
      </c>
      <c r="H67" s="161">
        <v>46268</v>
      </c>
      <c r="I67" s="159" t="s">
        <v>226</v>
      </c>
    </row>
    <row r="68" spans="2:9" ht="20.100000000000001" customHeight="1">
      <c r="B68" s="159"/>
      <c r="C68" s="160"/>
      <c r="D68" s="161"/>
      <c r="E68" s="161"/>
      <c r="F68" s="161"/>
      <c r="G68" s="161"/>
      <c r="H68" s="161"/>
      <c r="I68" s="159"/>
    </row>
    <row r="69" spans="2:9" ht="20.100000000000001" customHeight="1">
      <c r="B69" s="54" t="s">
        <v>324</v>
      </c>
      <c r="C69" s="81"/>
      <c r="D69" s="82"/>
      <c r="E69" s="82"/>
      <c r="F69" s="82"/>
      <c r="G69" s="82"/>
      <c r="H69" s="82"/>
      <c r="I69" s="83" t="s">
        <v>374</v>
      </c>
    </row>
    <row r="70" spans="2:9" ht="20.100000000000001" customHeight="1">
      <c r="B70" s="55" t="s">
        <v>325</v>
      </c>
      <c r="C70" s="55" t="s">
        <v>143</v>
      </c>
      <c r="D70" s="89">
        <v>4.5</v>
      </c>
      <c r="E70" s="89">
        <v>4.32</v>
      </c>
      <c r="F70" s="89" t="s">
        <v>375</v>
      </c>
      <c r="G70" s="89" t="s">
        <v>375</v>
      </c>
      <c r="H70" s="89">
        <v>4.4000000000000004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9">
        <v>2.85</v>
      </c>
      <c r="E71" s="89">
        <v>2.84</v>
      </c>
      <c r="F71" s="89">
        <v>2.8</v>
      </c>
      <c r="G71" s="89">
        <v>2.7</v>
      </c>
      <c r="H71" s="89">
        <v>2.65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9">
        <v>0.69</v>
      </c>
      <c r="E72" s="89" t="s">
        <v>375</v>
      </c>
      <c r="F72" s="89" t="s">
        <v>375</v>
      </c>
      <c r="G72" s="89" t="s">
        <v>375</v>
      </c>
      <c r="H72" s="89" t="s">
        <v>375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89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9">
        <v>21.98</v>
      </c>
      <c r="E74" s="89">
        <v>21.78</v>
      </c>
      <c r="F74" s="89">
        <v>21.78</v>
      </c>
      <c r="G74" s="89">
        <v>21.75</v>
      </c>
      <c r="H74" s="89">
        <v>21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89">
        <v>1.4</v>
      </c>
      <c r="E75" s="89">
        <v>1.39</v>
      </c>
      <c r="F75" s="89" t="s">
        <v>375</v>
      </c>
      <c r="G75" s="89">
        <v>1.37</v>
      </c>
      <c r="H75" s="89">
        <v>1.4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9">
        <v>1.21</v>
      </c>
      <c r="E76" s="89">
        <v>1.21</v>
      </c>
      <c r="F76" s="89" t="s">
        <v>375</v>
      </c>
      <c r="G76" s="89">
        <v>1.21</v>
      </c>
      <c r="H76" s="89">
        <v>1.2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9">
        <v>1.82</v>
      </c>
      <c r="E77" s="89">
        <v>1.64</v>
      </c>
      <c r="F77" s="89">
        <v>1.68</v>
      </c>
      <c r="G77" s="89">
        <v>1.65</v>
      </c>
      <c r="H77" s="89">
        <v>1.6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9" t="s">
        <v>375</v>
      </c>
      <c r="E78" s="89" t="s">
        <v>375</v>
      </c>
      <c r="F78" s="89" t="s">
        <v>375</v>
      </c>
      <c r="G78" s="89" t="s">
        <v>375</v>
      </c>
      <c r="H78" s="89" t="s">
        <v>375</v>
      </c>
      <c r="I78" s="86" t="s">
        <v>217</v>
      </c>
    </row>
    <row r="79" spans="2:9" ht="20.100000000000001" customHeight="1">
      <c r="B79" s="55" t="s">
        <v>117</v>
      </c>
      <c r="C79" s="55" t="s">
        <v>118</v>
      </c>
      <c r="D79" s="89" t="s">
        <v>375</v>
      </c>
      <c r="E79" s="89" t="s">
        <v>375</v>
      </c>
      <c r="F79" s="89" t="s">
        <v>375</v>
      </c>
      <c r="G79" s="89" t="s">
        <v>375</v>
      </c>
      <c r="H79" s="89" t="s">
        <v>375</v>
      </c>
      <c r="I79" s="86" t="s">
        <v>333</v>
      </c>
    </row>
    <row r="80" spans="2:9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9" t="s">
        <v>375</v>
      </c>
      <c r="I80" s="87" t="s">
        <v>336</v>
      </c>
    </row>
    <row r="81" spans="2:9" ht="20.100000000000001" customHeight="1">
      <c r="B81" s="54" t="s">
        <v>76</v>
      </c>
      <c r="C81" s="81"/>
      <c r="D81" s="82"/>
      <c r="E81" s="82"/>
      <c r="F81" s="82"/>
      <c r="G81" s="82"/>
      <c r="H81" s="82"/>
      <c r="I81" s="83" t="s">
        <v>30</v>
      </c>
    </row>
    <row r="82" spans="2:9" ht="20.100000000000001" customHeight="1">
      <c r="B82" s="55" t="s">
        <v>56</v>
      </c>
      <c r="C82" s="55" t="s">
        <v>57</v>
      </c>
      <c r="D82" s="89">
        <v>2.29</v>
      </c>
      <c r="E82" s="89">
        <v>2.2799999999999998</v>
      </c>
      <c r="F82" s="89">
        <v>2.25</v>
      </c>
      <c r="G82" s="89">
        <v>2.2400000000000002</v>
      </c>
      <c r="H82" s="89">
        <v>2.2000000000000002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9">
        <v>7.5</v>
      </c>
      <c r="E83" s="89">
        <v>7.35</v>
      </c>
      <c r="F83" s="89">
        <v>7.31</v>
      </c>
      <c r="G83" s="89">
        <v>7.1</v>
      </c>
      <c r="H83" s="89">
        <v>7.11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9">
        <v>23</v>
      </c>
      <c r="E84" s="89">
        <v>22.95</v>
      </c>
      <c r="F84" s="89">
        <v>22.75</v>
      </c>
      <c r="G84" s="89">
        <v>23</v>
      </c>
      <c r="H84" s="89">
        <v>23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9" t="s">
        <v>375</v>
      </c>
      <c r="E85" s="89" t="s">
        <v>375</v>
      </c>
      <c r="F85" s="89" t="s">
        <v>375</v>
      </c>
      <c r="G85" s="89" t="s">
        <v>375</v>
      </c>
      <c r="H85" s="89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9">
        <v>6.22</v>
      </c>
      <c r="E86" s="89">
        <v>6.2</v>
      </c>
      <c r="F86" s="89">
        <v>6.19</v>
      </c>
      <c r="G86" s="89">
        <v>6.16</v>
      </c>
      <c r="H86" s="89">
        <v>6.18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9">
        <v>2.15</v>
      </c>
      <c r="E87" s="89">
        <v>2.34</v>
      </c>
      <c r="F87" s="89">
        <v>2.15</v>
      </c>
      <c r="G87" s="89">
        <v>2.15</v>
      </c>
      <c r="H87" s="89">
        <v>2.15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9">
        <v>1.4</v>
      </c>
      <c r="E88" s="89" t="s">
        <v>375</v>
      </c>
      <c r="F88" s="89">
        <v>1.36</v>
      </c>
      <c r="G88" s="89" t="s">
        <v>375</v>
      </c>
      <c r="H88" s="89" t="s">
        <v>375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9">
        <v>1.29</v>
      </c>
      <c r="E89" s="89">
        <v>1.29</v>
      </c>
      <c r="F89" s="89">
        <v>1.29</v>
      </c>
      <c r="G89" s="89">
        <v>1.29</v>
      </c>
      <c r="H89" s="89">
        <v>1.28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9">
        <v>1.86</v>
      </c>
      <c r="E90" s="89">
        <v>1.78</v>
      </c>
      <c r="F90" s="89" t="s">
        <v>375</v>
      </c>
      <c r="G90" s="89" t="s">
        <v>375</v>
      </c>
      <c r="H90" s="89" t="s">
        <v>375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9">
        <v>1.4</v>
      </c>
      <c r="E91" s="89" t="s">
        <v>375</v>
      </c>
      <c r="F91" s="89">
        <v>1.37</v>
      </c>
      <c r="G91" s="89" t="s">
        <v>375</v>
      </c>
      <c r="H91" s="89">
        <v>1.37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9">
        <v>2.5499999999999998</v>
      </c>
      <c r="E92" s="89">
        <v>2.7</v>
      </c>
      <c r="F92" s="89">
        <v>2.7</v>
      </c>
      <c r="G92" s="89">
        <v>2.5499999999999998</v>
      </c>
      <c r="H92" s="89" t="s">
        <v>375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9">
        <v>2.9</v>
      </c>
      <c r="E93" s="89">
        <v>2.88</v>
      </c>
      <c r="F93" s="89">
        <v>2.9</v>
      </c>
      <c r="G93" s="89">
        <v>2.82</v>
      </c>
      <c r="H93" s="89" t="s">
        <v>375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89" t="s">
        <v>375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9">
        <v>1.2</v>
      </c>
      <c r="E95" s="89">
        <v>1.1499999999999999</v>
      </c>
      <c r="F95" s="89">
        <v>1.1599999999999999</v>
      </c>
      <c r="G95" s="89">
        <v>1.1599999999999999</v>
      </c>
      <c r="H95" s="89">
        <v>1.1000000000000001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9">
        <v>1.98</v>
      </c>
      <c r="E96" s="89">
        <v>1.94</v>
      </c>
      <c r="F96" s="89" t="s">
        <v>375</v>
      </c>
      <c r="G96" s="89" t="s">
        <v>375</v>
      </c>
      <c r="H96" s="89" t="s">
        <v>375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9">
        <v>2.2999999999999998</v>
      </c>
      <c r="E97" s="89" t="s">
        <v>375</v>
      </c>
      <c r="F97" s="89">
        <v>2.4</v>
      </c>
      <c r="G97" s="89">
        <v>2.4</v>
      </c>
      <c r="H97" s="89">
        <v>2.23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9">
        <v>1.9</v>
      </c>
      <c r="E98" s="89">
        <v>1.82</v>
      </c>
      <c r="F98" s="89">
        <v>1.8</v>
      </c>
      <c r="G98" s="89">
        <v>1.8</v>
      </c>
      <c r="H98" s="89">
        <v>1.8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89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9" t="s">
        <v>375</v>
      </c>
      <c r="E100" s="89">
        <v>1.35</v>
      </c>
      <c r="F100" s="89" t="s">
        <v>375</v>
      </c>
      <c r="G100" s="89" t="s">
        <v>375</v>
      </c>
      <c r="H100" s="89" t="s">
        <v>375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9">
        <v>1.1499999999999999</v>
      </c>
      <c r="E101" s="89">
        <v>1.1499999999999999</v>
      </c>
      <c r="F101" s="89">
        <v>1.1499999999999999</v>
      </c>
      <c r="G101" s="89">
        <v>1.1499999999999999</v>
      </c>
      <c r="H101" s="89" t="s">
        <v>375</v>
      </c>
      <c r="I101" s="88" t="s">
        <v>132</v>
      </c>
    </row>
    <row r="102" spans="2:9" ht="20.100000000000001" customHeight="1">
      <c r="B102" s="54" t="s">
        <v>351</v>
      </c>
      <c r="C102" s="81"/>
      <c r="D102" s="82"/>
      <c r="E102" s="82"/>
      <c r="F102" s="82"/>
      <c r="G102" s="82"/>
      <c r="H102" s="82"/>
      <c r="I102" s="83" t="s">
        <v>63</v>
      </c>
    </row>
    <row r="103" spans="2:9" ht="20.100000000000001" customHeight="1">
      <c r="B103" s="55" t="s">
        <v>101</v>
      </c>
      <c r="C103" s="55" t="s">
        <v>102</v>
      </c>
      <c r="D103" s="89">
        <v>20.5</v>
      </c>
      <c r="E103" s="89">
        <v>20.75</v>
      </c>
      <c r="F103" s="89">
        <v>21.85</v>
      </c>
      <c r="G103" s="89">
        <v>21.7</v>
      </c>
      <c r="H103" s="89">
        <v>21.75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9" t="s">
        <v>233</v>
      </c>
      <c r="E104" s="89" t="s">
        <v>233</v>
      </c>
      <c r="F104" s="89" t="s">
        <v>233</v>
      </c>
      <c r="G104" s="89">
        <v>9</v>
      </c>
      <c r="H104" s="89">
        <v>9.19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9" t="s">
        <v>375</v>
      </c>
      <c r="E105" s="89" t="s">
        <v>375</v>
      </c>
      <c r="F105" s="89">
        <v>108</v>
      </c>
      <c r="G105" s="89">
        <v>108</v>
      </c>
      <c r="H105" s="89" t="s">
        <v>375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9">
        <v>12.3</v>
      </c>
      <c r="E106" s="89" t="s">
        <v>375</v>
      </c>
      <c r="F106" s="89" t="s">
        <v>375</v>
      </c>
      <c r="G106" s="89">
        <v>12.2</v>
      </c>
      <c r="H106" s="89" t="s">
        <v>375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9" t="s">
        <v>233</v>
      </c>
      <c r="E107" s="89" t="s">
        <v>233</v>
      </c>
      <c r="F107" s="89" t="s">
        <v>233</v>
      </c>
      <c r="G107" s="89" t="s">
        <v>375</v>
      </c>
      <c r="H107" s="89" t="s">
        <v>375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9">
        <v>13.65</v>
      </c>
      <c r="E108" s="89">
        <v>13.65</v>
      </c>
      <c r="F108" s="89">
        <v>12.3</v>
      </c>
      <c r="G108" s="89" t="s">
        <v>375</v>
      </c>
      <c r="H108" s="89">
        <v>13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9">
        <v>66.7</v>
      </c>
      <c r="E109" s="89">
        <v>63</v>
      </c>
      <c r="F109" s="89">
        <v>61</v>
      </c>
      <c r="G109" s="89" t="s">
        <v>375</v>
      </c>
      <c r="H109" s="89">
        <v>65.5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9" t="s">
        <v>375</v>
      </c>
      <c r="E110" s="89" t="s">
        <v>375</v>
      </c>
      <c r="F110" s="89" t="s">
        <v>375</v>
      </c>
      <c r="G110" s="89">
        <v>24.3</v>
      </c>
      <c r="H110" s="89">
        <v>25.99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9">
        <v>26</v>
      </c>
      <c r="E111" s="89" t="s">
        <v>375</v>
      </c>
      <c r="F111" s="89" t="s">
        <v>375</v>
      </c>
      <c r="G111" s="89">
        <v>25</v>
      </c>
      <c r="H111" s="89">
        <v>23.5</v>
      </c>
      <c r="I111" s="86" t="s">
        <v>173</v>
      </c>
    </row>
    <row r="112" spans="2:9" ht="20.100000000000001" customHeight="1">
      <c r="B112" s="54" t="s">
        <v>357</v>
      </c>
      <c r="C112" s="81"/>
      <c r="D112" s="82"/>
      <c r="E112" s="82"/>
      <c r="F112" s="82"/>
      <c r="G112" s="82"/>
      <c r="H112" s="82"/>
      <c r="I112" s="83" t="s">
        <v>29</v>
      </c>
    </row>
    <row r="113" spans="2:9" ht="20.100000000000001" customHeight="1">
      <c r="B113" s="55" t="s">
        <v>358</v>
      </c>
      <c r="C113" s="55" t="s">
        <v>218</v>
      </c>
      <c r="D113" s="89" t="s">
        <v>233</v>
      </c>
      <c r="E113" s="89" t="s">
        <v>233</v>
      </c>
      <c r="F113" s="89" t="s">
        <v>233</v>
      </c>
      <c r="G113" s="89">
        <v>0.36</v>
      </c>
      <c r="H113" s="89" t="s">
        <v>375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>
        <v>2.11</v>
      </c>
      <c r="H114" s="89">
        <v>2.11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9">
        <v>5.99</v>
      </c>
      <c r="E115" s="89" t="s">
        <v>375</v>
      </c>
      <c r="F115" s="89" t="s">
        <v>375</v>
      </c>
      <c r="G115" s="89" t="s">
        <v>375</v>
      </c>
      <c r="H115" s="89" t="s">
        <v>375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9">
        <v>5.61</v>
      </c>
      <c r="E116" s="89">
        <v>5.46</v>
      </c>
      <c r="F116" s="89">
        <v>5.57</v>
      </c>
      <c r="G116" s="89">
        <v>5.53</v>
      </c>
      <c r="H116" s="89">
        <v>5.55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9">
        <v>4.78</v>
      </c>
      <c r="E117" s="89">
        <v>4.7</v>
      </c>
      <c r="F117" s="89">
        <v>4.7</v>
      </c>
      <c r="G117" s="89" t="s">
        <v>375</v>
      </c>
      <c r="H117" s="89" t="s">
        <v>375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9" t="s">
        <v>375</v>
      </c>
      <c r="E118" s="89" t="s">
        <v>375</v>
      </c>
      <c r="F118" s="89" t="s">
        <v>375</v>
      </c>
      <c r="G118" s="89" t="s">
        <v>375</v>
      </c>
      <c r="H118" s="89">
        <v>11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9" t="s">
        <v>233</v>
      </c>
      <c r="E119" s="89" t="s">
        <v>233</v>
      </c>
      <c r="F119" s="89" t="s">
        <v>233</v>
      </c>
      <c r="G119" s="89">
        <v>8.6999999999999993</v>
      </c>
      <c r="H119" s="89">
        <v>8.5500000000000007</v>
      </c>
      <c r="I119" s="12" t="s">
        <v>367</v>
      </c>
    </row>
    <row r="120" spans="2:9">
      <c r="D120"/>
    </row>
  </sheetData>
  <mergeCells count="20">
    <mergeCell ref="B65:I65"/>
    <mergeCell ref="B66:I66"/>
    <mergeCell ref="B67:B68"/>
    <mergeCell ref="C67:C68"/>
    <mergeCell ref="I67:I68"/>
    <mergeCell ref="D67:D68"/>
    <mergeCell ref="G67:G68"/>
    <mergeCell ref="H67:H68"/>
    <mergeCell ref="E67:E68"/>
    <mergeCell ref="F67:F68"/>
    <mergeCell ref="B1:I1"/>
    <mergeCell ref="B2:I2"/>
    <mergeCell ref="B3:B4"/>
    <mergeCell ref="C3:C4"/>
    <mergeCell ref="D3:D4"/>
    <mergeCell ref="I3:I4"/>
    <mergeCell ref="G3:G4"/>
    <mergeCell ref="H3:H4"/>
    <mergeCell ref="E3:E4"/>
    <mergeCell ref="F3:F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4"/>
  <sheetViews>
    <sheetView rightToLeft="1" topLeftCell="A49" zoomScale="115" zoomScaleNormal="115" workbookViewId="0">
      <selection activeCell="A55" sqref="A55:N58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1.5" customHeight="1">
      <c r="A1" s="20" t="s">
        <v>4</v>
      </c>
      <c r="B1" s="162" t="s">
        <v>427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4" ht="31.5" customHeight="1">
      <c r="A2" s="24" t="s">
        <v>5</v>
      </c>
      <c r="B2" s="168" t="s">
        <v>428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24" customHeight="1">
      <c r="A4" s="31" t="s">
        <v>12</v>
      </c>
      <c r="B4" s="172" t="s">
        <v>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7"/>
    </row>
    <row r="5" spans="1:14" ht="24" customHeight="1">
      <c r="A5" s="32" t="s">
        <v>400</v>
      </c>
      <c r="B5" s="33" t="s">
        <v>169</v>
      </c>
      <c r="C5" s="34">
        <v>0.6</v>
      </c>
      <c r="D5" s="35">
        <v>0.6</v>
      </c>
      <c r="E5" s="35">
        <v>0.57999999999999996</v>
      </c>
      <c r="F5" s="36">
        <v>0.59</v>
      </c>
      <c r="G5" s="36">
        <v>0.57999999999999996</v>
      </c>
      <c r="H5" s="36">
        <v>0.6</v>
      </c>
      <c r="I5" s="37">
        <v>-3.3333333333333326</v>
      </c>
      <c r="J5" s="38">
        <v>79</v>
      </c>
      <c r="K5" s="38">
        <v>50385325</v>
      </c>
      <c r="L5" s="38">
        <v>29487961.890000001</v>
      </c>
      <c r="M5" s="39">
        <v>5</v>
      </c>
      <c r="N5" s="40" t="s">
        <v>170</v>
      </c>
    </row>
    <row r="6" spans="1:14" ht="24" customHeight="1">
      <c r="A6" s="32" t="s">
        <v>391</v>
      </c>
      <c r="B6" s="33" t="s">
        <v>36</v>
      </c>
      <c r="C6" s="34">
        <v>3.12</v>
      </c>
      <c r="D6" s="35">
        <v>3.12</v>
      </c>
      <c r="E6" s="35">
        <v>2.99</v>
      </c>
      <c r="F6" s="36">
        <v>3.02</v>
      </c>
      <c r="G6" s="36">
        <v>3.04</v>
      </c>
      <c r="H6" s="36">
        <v>3.12</v>
      </c>
      <c r="I6" s="37">
        <v>-2.5641025641025661</v>
      </c>
      <c r="J6" s="38">
        <v>410</v>
      </c>
      <c r="K6" s="38">
        <v>163121125</v>
      </c>
      <c r="L6" s="38">
        <v>493095710.23000002</v>
      </c>
      <c r="M6" s="39">
        <v>5</v>
      </c>
      <c r="N6" s="40" t="s">
        <v>48</v>
      </c>
    </row>
    <row r="7" spans="1:14" ht="24" customHeight="1">
      <c r="A7" s="32" t="s">
        <v>98</v>
      </c>
      <c r="B7" s="33" t="s">
        <v>99</v>
      </c>
      <c r="C7" s="34">
        <v>0.98</v>
      </c>
      <c r="D7" s="35">
        <v>1</v>
      </c>
      <c r="E7" s="35">
        <v>0.96</v>
      </c>
      <c r="F7" s="36">
        <v>0.98</v>
      </c>
      <c r="G7" s="36">
        <v>0.98</v>
      </c>
      <c r="H7" s="36">
        <v>0.98</v>
      </c>
      <c r="I7" s="37">
        <v>0</v>
      </c>
      <c r="J7" s="38">
        <v>162</v>
      </c>
      <c r="K7" s="38">
        <v>46147343</v>
      </c>
      <c r="L7" s="38">
        <v>45015321.520000003</v>
      </c>
      <c r="M7" s="39">
        <v>5</v>
      </c>
      <c r="N7" s="40" t="s">
        <v>100</v>
      </c>
    </row>
    <row r="8" spans="1:14" ht="24" customHeight="1">
      <c r="A8" s="32" t="s">
        <v>380</v>
      </c>
      <c r="B8" s="33" t="s">
        <v>45</v>
      </c>
      <c r="C8" s="34">
        <v>0.08</v>
      </c>
      <c r="D8" s="35">
        <v>0.08</v>
      </c>
      <c r="E8" s="35">
        <v>7.0000000000000007E-2</v>
      </c>
      <c r="F8" s="36">
        <v>7.0000000000000007E-2</v>
      </c>
      <c r="G8" s="36">
        <v>7.0000000000000007E-2</v>
      </c>
      <c r="H8" s="36">
        <v>0.08</v>
      </c>
      <c r="I8" s="37">
        <v>-12.499999999999989</v>
      </c>
      <c r="J8" s="38">
        <v>40</v>
      </c>
      <c r="K8" s="38">
        <v>133357992</v>
      </c>
      <c r="L8" s="38">
        <v>9472189.4399999995</v>
      </c>
      <c r="M8" s="39">
        <v>4</v>
      </c>
      <c r="N8" s="40" t="s">
        <v>66</v>
      </c>
    </row>
    <row r="9" spans="1:14" ht="24" customHeight="1">
      <c r="A9" s="32" t="s">
        <v>387</v>
      </c>
      <c r="B9" s="33" t="s">
        <v>25</v>
      </c>
      <c r="C9" s="34">
        <v>0.4</v>
      </c>
      <c r="D9" s="35">
        <v>0.4</v>
      </c>
      <c r="E9" s="35">
        <v>0.38</v>
      </c>
      <c r="F9" s="36">
        <v>0.39</v>
      </c>
      <c r="G9" s="36">
        <v>0.39</v>
      </c>
      <c r="H9" s="36">
        <v>0.4</v>
      </c>
      <c r="I9" s="37">
        <v>-2.5000000000000022</v>
      </c>
      <c r="J9" s="38">
        <v>72</v>
      </c>
      <c r="K9" s="38">
        <v>115417439</v>
      </c>
      <c r="L9" s="38">
        <v>44973801.210000001</v>
      </c>
      <c r="M9" s="39">
        <v>5</v>
      </c>
      <c r="N9" s="40" t="s">
        <v>26</v>
      </c>
    </row>
    <row r="10" spans="1:14" ht="24" customHeight="1">
      <c r="A10" s="32" t="s">
        <v>50</v>
      </c>
      <c r="B10" s="33" t="s">
        <v>51</v>
      </c>
      <c r="C10" s="34">
        <v>3.92</v>
      </c>
      <c r="D10" s="35">
        <v>3.95</v>
      </c>
      <c r="E10" s="35">
        <v>3.79</v>
      </c>
      <c r="F10" s="36">
        <v>3.86</v>
      </c>
      <c r="G10" s="36">
        <v>3.84</v>
      </c>
      <c r="H10" s="36">
        <v>3.92</v>
      </c>
      <c r="I10" s="37">
        <v>-2.0408163265306145</v>
      </c>
      <c r="J10" s="38">
        <v>425</v>
      </c>
      <c r="K10" s="38">
        <v>65864291</v>
      </c>
      <c r="L10" s="38">
        <v>254058860.26999998</v>
      </c>
      <c r="M10" s="39">
        <v>5</v>
      </c>
      <c r="N10" s="40" t="s">
        <v>52</v>
      </c>
    </row>
    <row r="11" spans="1:14" ht="24" customHeight="1">
      <c r="A11" s="32" t="s">
        <v>73</v>
      </c>
      <c r="B11" s="33" t="s">
        <v>74</v>
      </c>
      <c r="C11" s="34">
        <v>0.26</v>
      </c>
      <c r="D11" s="35">
        <v>0.27</v>
      </c>
      <c r="E11" s="35">
        <v>0.25</v>
      </c>
      <c r="F11" s="36">
        <v>0.26</v>
      </c>
      <c r="G11" s="36">
        <v>0.25</v>
      </c>
      <c r="H11" s="36">
        <v>0.26</v>
      </c>
      <c r="I11" s="37">
        <v>-3.8461538461538547</v>
      </c>
      <c r="J11" s="38">
        <v>105</v>
      </c>
      <c r="K11" s="38">
        <v>403514400</v>
      </c>
      <c r="L11" s="38">
        <v>104075706.69</v>
      </c>
      <c r="M11" s="39">
        <v>5</v>
      </c>
      <c r="N11" s="40" t="s">
        <v>75</v>
      </c>
    </row>
    <row r="12" spans="1:14" ht="24" customHeight="1">
      <c r="A12" s="32" t="s">
        <v>53</v>
      </c>
      <c r="B12" s="33" t="s">
        <v>42</v>
      </c>
      <c r="C12" s="34">
        <v>0.33</v>
      </c>
      <c r="D12" s="35">
        <v>0.34</v>
      </c>
      <c r="E12" s="35">
        <v>0.32</v>
      </c>
      <c r="F12" s="36">
        <v>0.33</v>
      </c>
      <c r="G12" s="36">
        <v>0.33</v>
      </c>
      <c r="H12" s="36">
        <v>0.34</v>
      </c>
      <c r="I12" s="37">
        <v>-2.9411764705882359</v>
      </c>
      <c r="J12" s="38">
        <v>104</v>
      </c>
      <c r="K12" s="38">
        <v>374126419</v>
      </c>
      <c r="L12" s="38">
        <v>124076718.27</v>
      </c>
      <c r="M12" s="39">
        <v>4</v>
      </c>
      <c r="N12" s="40" t="s">
        <v>43</v>
      </c>
    </row>
    <row r="13" spans="1:14" ht="24" customHeight="1">
      <c r="A13" s="32" t="s">
        <v>389</v>
      </c>
      <c r="B13" s="33" t="s">
        <v>123</v>
      </c>
      <c r="C13" s="34">
        <v>0.32</v>
      </c>
      <c r="D13" s="34">
        <v>0.33</v>
      </c>
      <c r="E13" s="34">
        <v>0.31</v>
      </c>
      <c r="F13" s="36">
        <v>0.32</v>
      </c>
      <c r="G13" s="36">
        <v>0.32</v>
      </c>
      <c r="H13" s="36">
        <v>0.32</v>
      </c>
      <c r="I13" s="37">
        <v>0</v>
      </c>
      <c r="J13" s="38">
        <v>101</v>
      </c>
      <c r="K13" s="38">
        <v>146171000</v>
      </c>
      <c r="L13" s="38">
        <v>46066610</v>
      </c>
      <c r="M13" s="39">
        <v>5</v>
      </c>
      <c r="N13" s="40" t="s">
        <v>128</v>
      </c>
    </row>
    <row r="14" spans="1:14" ht="24" customHeight="1">
      <c r="A14" s="32" t="s">
        <v>38</v>
      </c>
      <c r="B14" s="33" t="s">
        <v>37</v>
      </c>
      <c r="C14" s="34">
        <v>2.16</v>
      </c>
      <c r="D14" s="34">
        <v>2.16</v>
      </c>
      <c r="E14" s="34">
        <v>2.1</v>
      </c>
      <c r="F14" s="36">
        <v>2.13</v>
      </c>
      <c r="G14" s="36">
        <v>2.14</v>
      </c>
      <c r="H14" s="36">
        <v>2.15</v>
      </c>
      <c r="I14" s="37">
        <v>-0.46511627906975495</v>
      </c>
      <c r="J14" s="38">
        <v>311</v>
      </c>
      <c r="K14" s="38">
        <v>256045694</v>
      </c>
      <c r="L14" s="38">
        <v>545250705.80000007</v>
      </c>
      <c r="M14" s="39">
        <v>5</v>
      </c>
      <c r="N14" s="40" t="s">
        <v>55</v>
      </c>
    </row>
    <row r="15" spans="1:14" ht="24" customHeight="1">
      <c r="A15" s="32" t="s">
        <v>430</v>
      </c>
      <c r="B15" s="33" t="s">
        <v>278</v>
      </c>
      <c r="C15" s="34">
        <v>0.96</v>
      </c>
      <c r="D15" s="34">
        <v>0.96</v>
      </c>
      <c r="E15" s="34">
        <v>0.96</v>
      </c>
      <c r="F15" s="36">
        <v>0.96</v>
      </c>
      <c r="G15" s="36">
        <v>0.96</v>
      </c>
      <c r="H15" s="36">
        <v>0.95</v>
      </c>
      <c r="I15" s="37">
        <v>1.0526315789473717</v>
      </c>
      <c r="J15" s="38">
        <v>2</v>
      </c>
      <c r="K15" s="38">
        <v>25000</v>
      </c>
      <c r="L15" s="38">
        <v>24000</v>
      </c>
      <c r="M15" s="39">
        <v>1</v>
      </c>
      <c r="N15" s="40" t="s">
        <v>279</v>
      </c>
    </row>
    <row r="16" spans="1:14" ht="24" customHeight="1">
      <c r="A16" s="32" t="s">
        <v>199</v>
      </c>
      <c r="B16" s="33" t="s">
        <v>198</v>
      </c>
      <c r="C16" s="34">
        <v>0.73</v>
      </c>
      <c r="D16" s="35">
        <v>0.73</v>
      </c>
      <c r="E16" s="35">
        <v>0.55000000000000004</v>
      </c>
      <c r="F16" s="36">
        <v>0.61</v>
      </c>
      <c r="G16" s="36">
        <v>0.55000000000000004</v>
      </c>
      <c r="H16" s="36">
        <v>0.74</v>
      </c>
      <c r="I16" s="37">
        <v>-25.67567567567567</v>
      </c>
      <c r="J16" s="38">
        <v>20</v>
      </c>
      <c r="K16" s="38">
        <v>655497</v>
      </c>
      <c r="L16" s="38">
        <v>400598.61</v>
      </c>
      <c r="M16" s="39">
        <v>3</v>
      </c>
      <c r="N16" s="40" t="s">
        <v>283</v>
      </c>
    </row>
    <row r="17" spans="1:14" ht="24" customHeight="1">
      <c r="A17" s="41" t="s">
        <v>13</v>
      </c>
      <c r="B17" s="41"/>
      <c r="C17" s="132"/>
      <c r="D17" s="133"/>
      <c r="E17" s="133"/>
      <c r="F17" s="133"/>
      <c r="G17" s="133"/>
      <c r="H17" s="133"/>
      <c r="I17" s="134"/>
      <c r="J17" s="42">
        <f>SUM(J5:J16)</f>
        <v>1831</v>
      </c>
      <c r="K17" s="43">
        <f>SUM(K5:K16)</f>
        <v>1754831525</v>
      </c>
      <c r="L17" s="43">
        <f>SUM(L5:L16)</f>
        <v>1695998183.9300001</v>
      </c>
      <c r="M17" s="43">
        <v>5</v>
      </c>
      <c r="N17" s="41" t="s">
        <v>14</v>
      </c>
    </row>
    <row r="18" spans="1:14" ht="24" customHeight="1">
      <c r="A18" s="44" t="s">
        <v>27</v>
      </c>
      <c r="B18" s="44"/>
      <c r="C18" s="173" t="s">
        <v>95</v>
      </c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5"/>
    </row>
    <row r="19" spans="1:14" ht="24" customHeight="1">
      <c r="A19" s="32" t="s">
        <v>378</v>
      </c>
      <c r="B19" s="33" t="s">
        <v>32</v>
      </c>
      <c r="C19" s="96">
        <v>15.74</v>
      </c>
      <c r="D19" s="96">
        <v>15.89</v>
      </c>
      <c r="E19" s="96">
        <v>15.62</v>
      </c>
      <c r="F19" s="36">
        <v>15.71</v>
      </c>
      <c r="G19" s="36">
        <v>15.72</v>
      </c>
      <c r="H19" s="36">
        <v>15.74</v>
      </c>
      <c r="I19" s="37">
        <v>-0.12706480304954804</v>
      </c>
      <c r="J19" s="38">
        <v>496</v>
      </c>
      <c r="K19" s="38">
        <v>22572100</v>
      </c>
      <c r="L19" s="38">
        <v>354697046.60000002</v>
      </c>
      <c r="M19" s="39">
        <v>5</v>
      </c>
      <c r="N19" s="40" t="s">
        <v>33</v>
      </c>
    </row>
    <row r="20" spans="1:14" ht="24" customHeight="1">
      <c r="A20" s="32" t="s">
        <v>112</v>
      </c>
      <c r="B20" s="33" t="s">
        <v>113</v>
      </c>
      <c r="C20" s="96">
        <v>4.4000000000000004</v>
      </c>
      <c r="D20" s="96">
        <v>4.4000000000000004</v>
      </c>
      <c r="E20" s="96">
        <v>3.77</v>
      </c>
      <c r="F20" s="36">
        <v>3.93</v>
      </c>
      <c r="G20" s="36">
        <v>3.85</v>
      </c>
      <c r="H20" s="36">
        <v>4.45</v>
      </c>
      <c r="I20" s="37">
        <v>-13.48314606741573</v>
      </c>
      <c r="J20" s="38">
        <v>115</v>
      </c>
      <c r="K20" s="38">
        <v>4008694</v>
      </c>
      <c r="L20" s="38">
        <v>15741987.050000001</v>
      </c>
      <c r="M20" s="39">
        <v>2</v>
      </c>
      <c r="N20" s="40" t="s">
        <v>300</v>
      </c>
    </row>
    <row r="21" spans="1:14" ht="24" customHeight="1">
      <c r="A21" s="41" t="s">
        <v>93</v>
      </c>
      <c r="B21" s="41"/>
      <c r="C21" s="61"/>
      <c r="D21" s="62"/>
      <c r="E21" s="62"/>
      <c r="F21" s="63"/>
      <c r="G21" s="63"/>
      <c r="H21" s="63"/>
      <c r="I21" s="64"/>
      <c r="J21" s="42">
        <f>SUM(J19:J19)</f>
        <v>496</v>
      </c>
      <c r="K21" s="43">
        <f>SUM(K19:K19)</f>
        <v>22572100</v>
      </c>
      <c r="L21" s="43">
        <f>SUM(L19:L19)</f>
        <v>354697046.60000002</v>
      </c>
      <c r="M21" s="43">
        <v>5</v>
      </c>
      <c r="N21" s="41" t="s">
        <v>14</v>
      </c>
    </row>
    <row r="22" spans="1:14" ht="24" customHeight="1">
      <c r="A22" s="44" t="s">
        <v>114</v>
      </c>
      <c r="B22" s="44"/>
      <c r="C22" s="172" t="s">
        <v>116</v>
      </c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7"/>
    </row>
    <row r="23" spans="1:14" s="11" customFormat="1" ht="24" customHeight="1">
      <c r="A23" s="32" t="s">
        <v>376</v>
      </c>
      <c r="B23" s="48" t="s">
        <v>162</v>
      </c>
      <c r="C23" s="45">
        <v>0.91</v>
      </c>
      <c r="D23" s="45">
        <v>0.91</v>
      </c>
      <c r="E23" s="45">
        <v>0.85</v>
      </c>
      <c r="F23" s="36">
        <v>0.9</v>
      </c>
      <c r="G23" s="36">
        <v>0.85</v>
      </c>
      <c r="H23" s="36">
        <v>0.91</v>
      </c>
      <c r="I23" s="37">
        <v>-6.5934065934066037</v>
      </c>
      <c r="J23" s="38">
        <v>29</v>
      </c>
      <c r="K23" s="38">
        <v>2330263</v>
      </c>
      <c r="L23" s="38">
        <v>2091440.9300000002</v>
      </c>
      <c r="M23" s="39">
        <v>5</v>
      </c>
      <c r="N23" s="40" t="s">
        <v>163</v>
      </c>
    </row>
    <row r="24" spans="1:14" s="11" customFormat="1" ht="24" customHeight="1">
      <c r="A24" s="32" t="s">
        <v>429</v>
      </c>
      <c r="B24" s="48" t="s">
        <v>148</v>
      </c>
      <c r="C24" s="45">
        <v>0.72</v>
      </c>
      <c r="D24" s="45">
        <v>0.73</v>
      </c>
      <c r="E24" s="45">
        <v>0.72</v>
      </c>
      <c r="F24" s="36">
        <v>0.72</v>
      </c>
      <c r="G24" s="36">
        <v>0.73</v>
      </c>
      <c r="H24" s="36">
        <v>0.72</v>
      </c>
      <c r="I24" s="37">
        <v>1.388888888888884</v>
      </c>
      <c r="J24" s="38">
        <v>5</v>
      </c>
      <c r="K24" s="38">
        <v>1468000</v>
      </c>
      <c r="L24" s="38">
        <v>1057160</v>
      </c>
      <c r="M24" s="39">
        <v>2</v>
      </c>
      <c r="N24" s="40" t="s">
        <v>149</v>
      </c>
    </row>
    <row r="25" spans="1:14" s="11" customFormat="1" ht="24" customHeight="1">
      <c r="A25" s="32" t="s">
        <v>399</v>
      </c>
      <c r="B25" s="48" t="s">
        <v>206</v>
      </c>
      <c r="C25" s="45">
        <v>0.67</v>
      </c>
      <c r="D25" s="45">
        <v>0.67</v>
      </c>
      <c r="E25" s="45">
        <v>0.6</v>
      </c>
      <c r="F25" s="36">
        <v>0.63</v>
      </c>
      <c r="G25" s="36">
        <v>0.6</v>
      </c>
      <c r="H25" s="36">
        <v>0.67</v>
      </c>
      <c r="I25" s="37">
        <v>-10.447761194029859</v>
      </c>
      <c r="J25" s="38">
        <v>29</v>
      </c>
      <c r="K25" s="38">
        <v>1761172</v>
      </c>
      <c r="L25" s="38">
        <v>1100238.1600000001</v>
      </c>
      <c r="M25" s="39">
        <v>5</v>
      </c>
      <c r="N25" s="40" t="s">
        <v>210</v>
      </c>
    </row>
    <row r="26" spans="1:14" ht="24" customHeight="1">
      <c r="A26" s="41" t="s">
        <v>115</v>
      </c>
      <c r="B26" s="41"/>
      <c r="C26" s="61"/>
      <c r="D26" s="62"/>
      <c r="E26" s="62"/>
      <c r="F26" s="63"/>
      <c r="G26" s="63"/>
      <c r="H26" s="63"/>
      <c r="I26" s="64"/>
      <c r="J26" s="42">
        <f>SUM(J23:J25)</f>
        <v>63</v>
      </c>
      <c r="K26" s="43">
        <f>SUM(K23:K25)</f>
        <v>5559435</v>
      </c>
      <c r="L26" s="43">
        <f>SUM(L23:L25)</f>
        <v>4248839.09</v>
      </c>
      <c r="M26" s="43">
        <v>5</v>
      </c>
      <c r="N26" s="41" t="s">
        <v>14</v>
      </c>
    </row>
    <row r="27" spans="1:14" ht="24" customHeight="1">
      <c r="A27" s="44" t="s">
        <v>28</v>
      </c>
      <c r="B27" s="44"/>
      <c r="C27" s="172" t="s">
        <v>31</v>
      </c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7"/>
    </row>
    <row r="28" spans="1:14" s="11" customFormat="1" ht="24" customHeight="1">
      <c r="A28" s="32" t="s">
        <v>385</v>
      </c>
      <c r="B28" s="33" t="s">
        <v>143</v>
      </c>
      <c r="C28" s="34">
        <v>4.58</v>
      </c>
      <c r="D28" s="35">
        <v>4.58</v>
      </c>
      <c r="E28" s="35">
        <v>4.32</v>
      </c>
      <c r="F28" s="36">
        <v>4.4000000000000004</v>
      </c>
      <c r="G28" s="36">
        <v>4.4000000000000004</v>
      </c>
      <c r="H28" s="36">
        <v>4.58</v>
      </c>
      <c r="I28" s="37">
        <v>-3.9301310043668103</v>
      </c>
      <c r="J28" s="38">
        <v>9</v>
      </c>
      <c r="K28" s="38">
        <v>490662</v>
      </c>
      <c r="L28" s="38">
        <v>2156230.36</v>
      </c>
      <c r="M28" s="39">
        <v>3</v>
      </c>
      <c r="N28" s="40" t="s">
        <v>144</v>
      </c>
    </row>
    <row r="29" spans="1:14" s="11" customFormat="1" ht="24" customHeight="1">
      <c r="A29" s="32" t="s">
        <v>67</v>
      </c>
      <c r="B29" s="33" t="s">
        <v>68</v>
      </c>
      <c r="C29" s="34">
        <v>2.85</v>
      </c>
      <c r="D29" s="35">
        <v>2.86</v>
      </c>
      <c r="E29" s="35">
        <v>2.6</v>
      </c>
      <c r="F29" s="36">
        <v>2.76</v>
      </c>
      <c r="G29" s="36">
        <v>2.65</v>
      </c>
      <c r="H29" s="36">
        <v>2.85</v>
      </c>
      <c r="I29" s="37">
        <v>-7.017543859649134</v>
      </c>
      <c r="J29" s="38">
        <v>147</v>
      </c>
      <c r="K29" s="38">
        <v>13452220</v>
      </c>
      <c r="L29" s="38">
        <v>37076223.100000001</v>
      </c>
      <c r="M29" s="39">
        <v>5</v>
      </c>
      <c r="N29" s="40" t="s">
        <v>69</v>
      </c>
    </row>
    <row r="30" spans="1:14" s="11" customFormat="1" ht="24" customHeight="1">
      <c r="A30" s="115" t="s">
        <v>407</v>
      </c>
      <c r="B30" s="115" t="s">
        <v>177</v>
      </c>
      <c r="C30" s="114">
        <v>0.69</v>
      </c>
      <c r="D30" s="114">
        <v>0.69</v>
      </c>
      <c r="E30" s="114">
        <v>0.69</v>
      </c>
      <c r="F30" s="36">
        <v>0.69</v>
      </c>
      <c r="G30" s="36">
        <v>0.69</v>
      </c>
      <c r="H30" s="36">
        <v>0.69</v>
      </c>
      <c r="I30" s="37">
        <v>0</v>
      </c>
      <c r="J30" s="38">
        <v>1</v>
      </c>
      <c r="K30" s="38">
        <v>106</v>
      </c>
      <c r="L30" s="38">
        <v>73.14</v>
      </c>
      <c r="M30" s="39">
        <v>1</v>
      </c>
      <c r="N30" s="40" t="s">
        <v>179</v>
      </c>
    </row>
    <row r="31" spans="1:14" s="11" customFormat="1" ht="24" customHeight="1">
      <c r="A31" s="32" t="s">
        <v>70</v>
      </c>
      <c r="B31" s="33" t="s">
        <v>71</v>
      </c>
      <c r="C31" s="34">
        <v>21.98</v>
      </c>
      <c r="D31" s="35">
        <v>22.23</v>
      </c>
      <c r="E31" s="35">
        <v>21</v>
      </c>
      <c r="F31" s="36">
        <v>21.48</v>
      </c>
      <c r="G31" s="36">
        <v>21</v>
      </c>
      <c r="H31" s="36">
        <v>22.24</v>
      </c>
      <c r="I31" s="37">
        <v>-5.5755395683453219</v>
      </c>
      <c r="J31" s="38">
        <v>80</v>
      </c>
      <c r="K31" s="38">
        <v>2559276</v>
      </c>
      <c r="L31" s="38">
        <v>54970553.460000001</v>
      </c>
      <c r="M31" s="39">
        <v>5</v>
      </c>
      <c r="N31" s="40" t="s">
        <v>72</v>
      </c>
    </row>
    <row r="32" spans="1:14" ht="24" customHeight="1">
      <c r="A32" s="41" t="s">
        <v>94</v>
      </c>
      <c r="B32" s="41"/>
      <c r="C32" s="61"/>
      <c r="D32" s="62"/>
      <c r="E32" s="62"/>
      <c r="F32" s="63"/>
      <c r="G32" s="63"/>
      <c r="H32" s="63"/>
      <c r="I32" s="64"/>
      <c r="J32" s="42">
        <f>SUM(J28:J31)</f>
        <v>237</v>
      </c>
      <c r="K32" s="43">
        <f>SUM(K28:K31)</f>
        <v>16502264</v>
      </c>
      <c r="L32" s="43">
        <f>SUM(L28:L31)</f>
        <v>94203080.060000002</v>
      </c>
      <c r="M32" s="43">
        <v>5</v>
      </c>
      <c r="N32" s="41" t="s">
        <v>14</v>
      </c>
    </row>
    <row r="33" spans="1:14" ht="37.5" customHeight="1">
      <c r="A33" s="20" t="s">
        <v>4</v>
      </c>
      <c r="B33" s="162" t="s">
        <v>427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</row>
    <row r="34" spans="1:14" ht="25.5" customHeight="1">
      <c r="A34" s="24" t="s">
        <v>5</v>
      </c>
      <c r="B34" s="168" t="s">
        <v>428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</row>
    <row r="35" spans="1:14" ht="50.25" customHeight="1">
      <c r="A35" s="26" t="s">
        <v>0</v>
      </c>
      <c r="B35" s="27" t="s">
        <v>6</v>
      </c>
      <c r="C35" s="27" t="s">
        <v>7</v>
      </c>
      <c r="D35" s="27" t="s">
        <v>8</v>
      </c>
      <c r="E35" s="27" t="s">
        <v>9</v>
      </c>
      <c r="F35" s="27" t="s">
        <v>22</v>
      </c>
      <c r="G35" s="27" t="s">
        <v>2</v>
      </c>
      <c r="H35" s="27" t="s">
        <v>23</v>
      </c>
      <c r="I35" s="28" t="s">
        <v>10</v>
      </c>
      <c r="J35" s="29" t="s">
        <v>97</v>
      </c>
      <c r="K35" s="27" t="s">
        <v>64</v>
      </c>
      <c r="L35" s="27" t="s">
        <v>65</v>
      </c>
      <c r="M35" s="27" t="s">
        <v>11</v>
      </c>
      <c r="N35" s="30" t="s">
        <v>1</v>
      </c>
    </row>
    <row r="36" spans="1:14" ht="21.95" customHeight="1">
      <c r="A36" s="165" t="s">
        <v>76</v>
      </c>
      <c r="B36" s="165"/>
      <c r="C36" s="56"/>
      <c r="D36" s="57"/>
      <c r="E36" s="57"/>
      <c r="F36" s="58"/>
      <c r="G36" s="58"/>
      <c r="H36" s="58"/>
      <c r="I36" s="59"/>
      <c r="J36" s="60"/>
      <c r="K36" s="60"/>
      <c r="L36" s="60"/>
      <c r="M36" s="166" t="s">
        <v>30</v>
      </c>
      <c r="N36" s="167"/>
    </row>
    <row r="37" spans="1:14" ht="21.95" customHeight="1">
      <c r="A37" s="32" t="s">
        <v>56</v>
      </c>
      <c r="B37" s="33" t="s">
        <v>57</v>
      </c>
      <c r="C37" s="34">
        <v>2.23</v>
      </c>
      <c r="D37" s="34">
        <v>2.29</v>
      </c>
      <c r="E37" s="35">
        <v>2.2000000000000002</v>
      </c>
      <c r="F37" s="36">
        <v>2.25</v>
      </c>
      <c r="G37" s="36">
        <v>2.2000000000000002</v>
      </c>
      <c r="H37" s="36">
        <v>2.23</v>
      </c>
      <c r="I37" s="37">
        <v>-1.3452914798206206</v>
      </c>
      <c r="J37" s="38">
        <v>86</v>
      </c>
      <c r="K37" s="38">
        <v>8475763</v>
      </c>
      <c r="L37" s="38">
        <v>19033617.18</v>
      </c>
      <c r="M37" s="39">
        <v>5</v>
      </c>
      <c r="N37" s="40" t="s">
        <v>58</v>
      </c>
    </row>
    <row r="38" spans="1:14" ht="21.95" customHeight="1">
      <c r="A38" s="32" t="s">
        <v>156</v>
      </c>
      <c r="B38" s="33" t="s">
        <v>155</v>
      </c>
      <c r="C38" s="34">
        <v>7.35</v>
      </c>
      <c r="D38" s="34">
        <v>7.58</v>
      </c>
      <c r="E38" s="35">
        <v>7</v>
      </c>
      <c r="F38" s="36">
        <v>7.13</v>
      </c>
      <c r="G38" s="36">
        <v>7.11</v>
      </c>
      <c r="H38" s="36">
        <v>7.37</v>
      </c>
      <c r="I38" s="37">
        <v>-3.5278154681139706</v>
      </c>
      <c r="J38" s="38">
        <v>74</v>
      </c>
      <c r="K38" s="38">
        <v>8436812</v>
      </c>
      <c r="L38" s="38">
        <v>60165534.080000006</v>
      </c>
      <c r="M38" s="39">
        <v>5</v>
      </c>
      <c r="N38" s="40" t="s">
        <v>157</v>
      </c>
    </row>
    <row r="39" spans="1:14" ht="21.95" customHeight="1">
      <c r="A39" s="32" t="s">
        <v>392</v>
      </c>
      <c r="B39" s="33" t="s">
        <v>184</v>
      </c>
      <c r="C39" s="112">
        <v>24.75</v>
      </c>
      <c r="D39" s="112">
        <v>24.75</v>
      </c>
      <c r="E39" s="112">
        <v>22.5</v>
      </c>
      <c r="F39" s="36">
        <v>22.91</v>
      </c>
      <c r="G39" s="36">
        <v>23</v>
      </c>
      <c r="H39" s="36">
        <v>23</v>
      </c>
      <c r="I39" s="37">
        <v>0</v>
      </c>
      <c r="J39" s="38">
        <v>42</v>
      </c>
      <c r="K39" s="38">
        <v>352461</v>
      </c>
      <c r="L39" s="38">
        <v>8073227.6899999995</v>
      </c>
      <c r="M39" s="39">
        <v>5</v>
      </c>
      <c r="N39" s="40" t="s">
        <v>195</v>
      </c>
    </row>
    <row r="40" spans="1:14" ht="21.95" customHeight="1">
      <c r="A40" s="55" t="s">
        <v>59</v>
      </c>
      <c r="B40" s="33" t="s">
        <v>34</v>
      </c>
      <c r="C40" s="34">
        <v>6.18</v>
      </c>
      <c r="D40" s="34">
        <v>6.24</v>
      </c>
      <c r="E40" s="35">
        <v>6.13</v>
      </c>
      <c r="F40" s="36">
        <v>6.18</v>
      </c>
      <c r="G40" s="36">
        <v>6.18</v>
      </c>
      <c r="H40" s="36">
        <v>6.18</v>
      </c>
      <c r="I40" s="37">
        <v>0</v>
      </c>
      <c r="J40" s="38">
        <v>405</v>
      </c>
      <c r="K40" s="38">
        <v>33718806</v>
      </c>
      <c r="L40" s="38">
        <v>208312045.32000002</v>
      </c>
      <c r="M40" s="39">
        <v>5</v>
      </c>
      <c r="N40" s="40" t="s">
        <v>35</v>
      </c>
    </row>
    <row r="41" spans="1:14" ht="21.95" customHeight="1">
      <c r="A41" s="32" t="s">
        <v>397</v>
      </c>
      <c r="B41" s="33" t="s">
        <v>41</v>
      </c>
      <c r="C41" s="34">
        <v>2.2400000000000002</v>
      </c>
      <c r="D41" s="35">
        <v>2.6</v>
      </c>
      <c r="E41" s="35">
        <v>2.1</v>
      </c>
      <c r="F41" s="36">
        <v>2.17</v>
      </c>
      <c r="G41" s="36">
        <v>2.15</v>
      </c>
      <c r="H41" s="36">
        <v>2.2400000000000002</v>
      </c>
      <c r="I41" s="37">
        <v>-4.0178571428571512</v>
      </c>
      <c r="J41" s="38">
        <v>34</v>
      </c>
      <c r="K41" s="38">
        <v>2816882</v>
      </c>
      <c r="L41" s="38">
        <v>6104808.4600000009</v>
      </c>
      <c r="M41" s="39">
        <v>5</v>
      </c>
      <c r="N41" s="40" t="s">
        <v>61</v>
      </c>
    </row>
    <row r="42" spans="1:14" ht="21.95" customHeight="1">
      <c r="A42" s="32" t="s">
        <v>381</v>
      </c>
      <c r="B42" s="33" t="s">
        <v>77</v>
      </c>
      <c r="C42" s="34">
        <v>1.4</v>
      </c>
      <c r="D42" s="35">
        <v>1.4</v>
      </c>
      <c r="E42" s="35">
        <v>1.36</v>
      </c>
      <c r="F42" s="36">
        <v>1.36</v>
      </c>
      <c r="G42" s="36">
        <v>1.36</v>
      </c>
      <c r="H42" s="36">
        <v>1.37</v>
      </c>
      <c r="I42" s="37">
        <v>-0.72992700729926918</v>
      </c>
      <c r="J42" s="38">
        <v>12</v>
      </c>
      <c r="K42" s="38">
        <v>1327519</v>
      </c>
      <c r="L42" s="38">
        <v>1807425.84</v>
      </c>
      <c r="M42" s="39">
        <v>2</v>
      </c>
      <c r="N42" s="40" t="s">
        <v>78</v>
      </c>
    </row>
    <row r="43" spans="1:14" ht="23.25" customHeight="1">
      <c r="A43" s="32" t="s">
        <v>384</v>
      </c>
      <c r="B43" s="33" t="s">
        <v>46</v>
      </c>
      <c r="C43" s="102">
        <v>2.5499999999999998</v>
      </c>
      <c r="D43" s="102">
        <v>2.7</v>
      </c>
      <c r="E43" s="102">
        <v>2.5499999999999998</v>
      </c>
      <c r="F43" s="36">
        <v>2.59</v>
      </c>
      <c r="G43" s="36">
        <v>2.5499999999999998</v>
      </c>
      <c r="H43" s="36">
        <v>2.7</v>
      </c>
      <c r="I43" s="37">
        <v>-5.5555555555555696</v>
      </c>
      <c r="J43" s="38">
        <v>7</v>
      </c>
      <c r="K43" s="38">
        <v>838617</v>
      </c>
      <c r="L43" s="38">
        <v>2174287.85</v>
      </c>
      <c r="M43" s="39">
        <v>4</v>
      </c>
      <c r="N43" s="40" t="s">
        <v>44</v>
      </c>
    </row>
    <row r="44" spans="1:14" ht="22.5" customHeight="1">
      <c r="A44" s="113" t="s">
        <v>404</v>
      </c>
      <c r="B44" s="113" t="s">
        <v>185</v>
      </c>
      <c r="C44" s="112">
        <v>1.2</v>
      </c>
      <c r="D44" s="112">
        <v>1.2</v>
      </c>
      <c r="E44" s="112">
        <v>1.1000000000000001</v>
      </c>
      <c r="F44" s="36">
        <v>1.1499999999999999</v>
      </c>
      <c r="G44" s="36">
        <v>1.1000000000000001</v>
      </c>
      <c r="H44" s="36">
        <v>1.2</v>
      </c>
      <c r="I44" s="37">
        <v>-8.333333333333325</v>
      </c>
      <c r="J44" s="38">
        <v>26</v>
      </c>
      <c r="K44" s="38">
        <v>3678193</v>
      </c>
      <c r="L44" s="38">
        <v>4246466.72</v>
      </c>
      <c r="M44" s="39">
        <v>5</v>
      </c>
      <c r="N44" s="40" t="s">
        <v>194</v>
      </c>
    </row>
    <row r="45" spans="1:14" ht="22.5" customHeight="1">
      <c r="A45" s="115" t="s">
        <v>413</v>
      </c>
      <c r="B45" s="115" t="s">
        <v>154</v>
      </c>
      <c r="C45" s="114">
        <v>1.98</v>
      </c>
      <c r="D45" s="114">
        <v>1.98</v>
      </c>
      <c r="E45" s="114">
        <v>1.94</v>
      </c>
      <c r="F45" s="36">
        <v>1.94</v>
      </c>
      <c r="G45" s="36">
        <v>1.94</v>
      </c>
      <c r="H45" s="36">
        <v>1.98</v>
      </c>
      <c r="I45" s="37">
        <v>-2.0202020202020221</v>
      </c>
      <c r="J45" s="38">
        <v>3</v>
      </c>
      <c r="K45" s="38">
        <v>95942</v>
      </c>
      <c r="L45" s="38">
        <v>186171.56</v>
      </c>
      <c r="M45" s="39">
        <v>2</v>
      </c>
      <c r="N45" s="40" t="s">
        <v>158</v>
      </c>
    </row>
    <row r="46" spans="1:14" ht="22.5" customHeight="1">
      <c r="A46" s="113" t="s">
        <v>84</v>
      </c>
      <c r="B46" s="113" t="s">
        <v>85</v>
      </c>
      <c r="C46" s="112">
        <v>2.35</v>
      </c>
      <c r="D46" s="112">
        <v>2.4</v>
      </c>
      <c r="E46" s="112">
        <v>2.15</v>
      </c>
      <c r="F46" s="36">
        <v>2.2599999999999998</v>
      </c>
      <c r="G46" s="36">
        <v>2.23</v>
      </c>
      <c r="H46" s="36">
        <v>2.54</v>
      </c>
      <c r="I46" s="37">
        <v>-12.204724409448819</v>
      </c>
      <c r="J46" s="38">
        <v>35</v>
      </c>
      <c r="K46" s="38">
        <v>8140573</v>
      </c>
      <c r="L46" s="38">
        <v>18422662.59</v>
      </c>
      <c r="M46" s="39">
        <v>4</v>
      </c>
      <c r="N46" s="40" t="s">
        <v>86</v>
      </c>
    </row>
    <row r="47" spans="1:14" ht="21.95" customHeight="1">
      <c r="A47" s="135" t="s">
        <v>15</v>
      </c>
      <c r="B47" s="135"/>
      <c r="C47" s="135"/>
      <c r="D47" s="135"/>
      <c r="E47" s="135"/>
      <c r="F47" s="135"/>
      <c r="G47" s="135"/>
      <c r="H47" s="135"/>
      <c r="I47" s="135"/>
      <c r="J47" s="42">
        <f>SUM(J37:J46)</f>
        <v>724</v>
      </c>
      <c r="K47" s="43">
        <f>SUM(K37:K46)</f>
        <v>67881568</v>
      </c>
      <c r="L47" s="43">
        <f>SUM(L37:L46)</f>
        <v>328526247.29000002</v>
      </c>
      <c r="M47" s="43">
        <v>5</v>
      </c>
      <c r="N47" s="46" t="s">
        <v>14</v>
      </c>
    </row>
    <row r="48" spans="1:14" ht="21.95" customHeight="1">
      <c r="A48" s="170" t="s">
        <v>16</v>
      </c>
      <c r="B48" s="171"/>
      <c r="C48" s="58"/>
      <c r="D48" s="57"/>
      <c r="E48" s="57"/>
      <c r="F48" s="58"/>
      <c r="G48" s="58"/>
      <c r="H48" s="58"/>
      <c r="I48" s="59"/>
      <c r="J48" s="60"/>
      <c r="K48" s="60"/>
      <c r="L48" s="60"/>
      <c r="M48" s="166" t="s">
        <v>63</v>
      </c>
      <c r="N48" s="167"/>
    </row>
    <row r="49" spans="1:14" ht="21.95" customHeight="1">
      <c r="A49" s="47" t="s">
        <v>174</v>
      </c>
      <c r="B49" s="47" t="s">
        <v>175</v>
      </c>
      <c r="C49" s="34">
        <v>108</v>
      </c>
      <c r="D49" s="34">
        <v>108</v>
      </c>
      <c r="E49" s="34">
        <v>108</v>
      </c>
      <c r="F49" s="36">
        <v>108</v>
      </c>
      <c r="G49" s="36">
        <v>108</v>
      </c>
      <c r="H49" s="36">
        <v>103.01</v>
      </c>
      <c r="I49" s="37">
        <v>4.8441898844772346</v>
      </c>
      <c r="J49" s="38">
        <v>7</v>
      </c>
      <c r="K49" s="38">
        <v>654861</v>
      </c>
      <c r="L49" s="38">
        <v>70724988</v>
      </c>
      <c r="M49" s="39">
        <v>2</v>
      </c>
      <c r="N49" s="5" t="s">
        <v>176</v>
      </c>
    </row>
    <row r="50" spans="1:14" ht="21.95" customHeight="1">
      <c r="A50" s="47" t="s">
        <v>109</v>
      </c>
      <c r="B50" s="47" t="s">
        <v>110</v>
      </c>
      <c r="C50" s="34">
        <v>12.35</v>
      </c>
      <c r="D50" s="34">
        <v>12.5</v>
      </c>
      <c r="E50" s="34">
        <v>12.2</v>
      </c>
      <c r="F50" s="36">
        <v>12.26</v>
      </c>
      <c r="G50" s="36">
        <v>12.2</v>
      </c>
      <c r="H50" s="36">
        <v>12.35</v>
      </c>
      <c r="I50" s="37">
        <v>-1.2145748987854255</v>
      </c>
      <c r="J50" s="38">
        <v>11</v>
      </c>
      <c r="K50" s="38">
        <v>357839</v>
      </c>
      <c r="L50" s="38">
        <v>4386304.2200000007</v>
      </c>
      <c r="M50" s="39">
        <v>3</v>
      </c>
      <c r="N50" s="5" t="s">
        <v>111</v>
      </c>
    </row>
    <row r="51" spans="1:14" ht="21.95" customHeight="1">
      <c r="A51" s="47" t="s">
        <v>402</v>
      </c>
      <c r="B51" s="47" t="s">
        <v>353</v>
      </c>
      <c r="C51" s="34">
        <v>13.65</v>
      </c>
      <c r="D51" s="34">
        <v>13.65</v>
      </c>
      <c r="E51" s="34">
        <v>13</v>
      </c>
      <c r="F51" s="36">
        <v>13.2</v>
      </c>
      <c r="G51" s="36">
        <v>13</v>
      </c>
      <c r="H51" s="36">
        <v>13.65</v>
      </c>
      <c r="I51" s="37">
        <v>-4.7619047619047672</v>
      </c>
      <c r="J51" s="38">
        <v>5</v>
      </c>
      <c r="K51" s="38">
        <v>289564</v>
      </c>
      <c r="L51" s="38">
        <v>3821898.6</v>
      </c>
      <c r="M51" s="39">
        <v>3</v>
      </c>
      <c r="N51" s="5" t="s">
        <v>354</v>
      </c>
    </row>
    <row r="52" spans="1:14" ht="21.95" customHeight="1">
      <c r="A52" s="47" t="s">
        <v>125</v>
      </c>
      <c r="B52" s="47" t="s">
        <v>124</v>
      </c>
      <c r="C52" s="34">
        <v>66.7</v>
      </c>
      <c r="D52" s="34">
        <v>66.7</v>
      </c>
      <c r="E52" s="34">
        <v>60</v>
      </c>
      <c r="F52" s="36">
        <v>61.36</v>
      </c>
      <c r="G52" s="36">
        <v>65.5</v>
      </c>
      <c r="H52" s="36">
        <v>67</v>
      </c>
      <c r="I52" s="37">
        <v>-2.2388059701492491</v>
      </c>
      <c r="J52" s="38">
        <v>45</v>
      </c>
      <c r="K52" s="38">
        <v>359029</v>
      </c>
      <c r="L52" s="38">
        <v>22028161.260000002</v>
      </c>
      <c r="M52" s="39">
        <v>4</v>
      </c>
      <c r="N52" s="5" t="s">
        <v>130</v>
      </c>
    </row>
    <row r="53" spans="1:14" ht="21.95" customHeight="1">
      <c r="A53" s="135" t="s">
        <v>17</v>
      </c>
      <c r="B53" s="135"/>
      <c r="C53" s="164"/>
      <c r="D53" s="164"/>
      <c r="E53" s="164"/>
      <c r="F53" s="164"/>
      <c r="G53" s="164"/>
      <c r="H53" s="164"/>
      <c r="I53" s="164"/>
      <c r="J53" s="42">
        <f>SUM(J49:J52)</f>
        <v>68</v>
      </c>
      <c r="K53" s="43">
        <f>SUM(K49:K52)</f>
        <v>1661293</v>
      </c>
      <c r="L53" s="43">
        <f>SUM(L49:L52)</f>
        <v>100961352.08</v>
      </c>
      <c r="M53" s="43">
        <v>4</v>
      </c>
      <c r="N53" s="46" t="s">
        <v>14</v>
      </c>
    </row>
    <row r="54" spans="1:14" ht="21.95" customHeight="1">
      <c r="A54" s="31" t="s">
        <v>18</v>
      </c>
      <c r="B54" s="127" t="s">
        <v>29</v>
      </c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</row>
    <row r="55" spans="1:14" ht="21.95" customHeight="1">
      <c r="A55" s="48" t="s">
        <v>221</v>
      </c>
      <c r="B55" s="48" t="s">
        <v>222</v>
      </c>
      <c r="C55" s="114">
        <v>2.11</v>
      </c>
      <c r="D55" s="114">
        <v>2.11</v>
      </c>
      <c r="E55" s="114">
        <v>2.11</v>
      </c>
      <c r="F55" s="36">
        <v>2.11</v>
      </c>
      <c r="G55" s="36">
        <v>2.11</v>
      </c>
      <c r="H55" s="36">
        <v>2.11</v>
      </c>
      <c r="I55" s="37">
        <v>0</v>
      </c>
      <c r="J55" s="38">
        <v>3</v>
      </c>
      <c r="K55" s="38">
        <v>6903</v>
      </c>
      <c r="L55" s="38">
        <v>14565.33</v>
      </c>
      <c r="M55" s="39">
        <v>2</v>
      </c>
      <c r="N55" s="40" t="s">
        <v>224</v>
      </c>
    </row>
    <row r="56" spans="1:14" ht="21.95" customHeight="1">
      <c r="A56" s="48" t="s">
        <v>406</v>
      </c>
      <c r="B56" s="48" t="s">
        <v>204</v>
      </c>
      <c r="C56" s="114">
        <v>5.99</v>
      </c>
      <c r="D56" s="114">
        <v>5.99</v>
      </c>
      <c r="E56" s="114">
        <v>5.99</v>
      </c>
      <c r="F56" s="36">
        <v>5.99</v>
      </c>
      <c r="G56" s="36">
        <v>5.99</v>
      </c>
      <c r="H56" s="36">
        <v>5.99</v>
      </c>
      <c r="I56" s="37">
        <v>0</v>
      </c>
      <c r="J56" s="38">
        <v>2</v>
      </c>
      <c r="K56" s="38">
        <v>570</v>
      </c>
      <c r="L56" s="38">
        <v>3414.3</v>
      </c>
      <c r="M56" s="39">
        <v>1</v>
      </c>
      <c r="N56" s="40" t="s">
        <v>205</v>
      </c>
    </row>
    <row r="57" spans="1:14" ht="21.95" customHeight="1">
      <c r="A57" s="115" t="s">
        <v>412</v>
      </c>
      <c r="B57" s="115" t="s">
        <v>362</v>
      </c>
      <c r="C57" s="114">
        <v>4.78</v>
      </c>
      <c r="D57" s="114">
        <v>4.78</v>
      </c>
      <c r="E57" s="114">
        <v>4.7</v>
      </c>
      <c r="F57" s="36">
        <v>4.76</v>
      </c>
      <c r="G57" s="36">
        <v>4.7</v>
      </c>
      <c r="H57" s="36">
        <v>4.78</v>
      </c>
      <c r="I57" s="37">
        <v>-1.6736401673640211</v>
      </c>
      <c r="J57" s="38">
        <v>18</v>
      </c>
      <c r="K57" s="38">
        <v>471063</v>
      </c>
      <c r="L57" s="38">
        <v>2241780.02</v>
      </c>
      <c r="M57" s="39">
        <v>3</v>
      </c>
      <c r="N57" s="40" t="s">
        <v>363</v>
      </c>
    </row>
    <row r="58" spans="1:14" ht="21.95" customHeight="1">
      <c r="A58" s="48" t="s">
        <v>403</v>
      </c>
      <c r="B58" s="48" t="s">
        <v>188</v>
      </c>
      <c r="C58" s="114">
        <v>11</v>
      </c>
      <c r="D58" s="114">
        <v>11</v>
      </c>
      <c r="E58" s="114">
        <v>11</v>
      </c>
      <c r="F58" s="36">
        <v>11</v>
      </c>
      <c r="G58" s="36">
        <v>11</v>
      </c>
      <c r="H58" s="36">
        <v>11</v>
      </c>
      <c r="I58" s="37">
        <v>0</v>
      </c>
      <c r="J58" s="38">
        <v>1</v>
      </c>
      <c r="K58" s="38">
        <v>5000</v>
      </c>
      <c r="L58" s="38">
        <v>55000</v>
      </c>
      <c r="M58" s="39">
        <v>1</v>
      </c>
      <c r="N58" s="40" t="s">
        <v>193</v>
      </c>
    </row>
    <row r="59" spans="1:14" ht="21.95" customHeight="1">
      <c r="A59" s="135" t="s">
        <v>19</v>
      </c>
      <c r="B59" s="135"/>
      <c r="C59" s="135"/>
      <c r="D59" s="135"/>
      <c r="E59" s="135"/>
      <c r="F59" s="135"/>
      <c r="G59" s="135"/>
      <c r="H59" s="135"/>
      <c r="I59" s="135"/>
      <c r="J59" s="42">
        <f>SUM(J55:J58)</f>
        <v>24</v>
      </c>
      <c r="K59" s="43">
        <f>SUM(K55:K58)</f>
        <v>483536</v>
      </c>
      <c r="L59" s="43">
        <f>SUM(L55:L58)</f>
        <v>2314759.65</v>
      </c>
      <c r="M59" s="43">
        <v>3</v>
      </c>
      <c r="N59" s="46" t="s">
        <v>14</v>
      </c>
    </row>
    <row r="60" spans="1:14" ht="21.95" customHeight="1">
      <c r="A60" s="135" t="s">
        <v>20</v>
      </c>
      <c r="B60" s="135"/>
      <c r="C60" s="135"/>
      <c r="D60" s="135"/>
      <c r="E60" s="135"/>
      <c r="F60" s="135"/>
      <c r="G60" s="135"/>
      <c r="H60" s="135"/>
      <c r="I60" s="135"/>
      <c r="J60" s="43">
        <f>J59+J53+J47+J32+J26+J21+J17</f>
        <v>3443</v>
      </c>
      <c r="K60" s="43">
        <f>K59+K53+K47+K32+K26+K21+K17</f>
        <v>1869491721</v>
      </c>
      <c r="L60" s="43">
        <f>L59+L53+L47+L32+L26+L21+L17</f>
        <v>2580949508.6999998</v>
      </c>
      <c r="M60" s="49">
        <v>5</v>
      </c>
      <c r="N60" s="50" t="s">
        <v>21</v>
      </c>
    </row>
    <row r="61" spans="1:14" ht="20.100000000000001" customHeight="1">
      <c r="J61" s="19"/>
      <c r="K61" s="19"/>
      <c r="L61" s="19"/>
      <c r="M61" s="4"/>
    </row>
    <row r="62" spans="1:14" ht="20.100000000000001" customHeight="1">
      <c r="J62" s="19"/>
      <c r="K62" s="19"/>
      <c r="L62" s="19"/>
      <c r="M62" s="19"/>
      <c r="N62" s="19"/>
    </row>
    <row r="63" spans="1:14" ht="20.100000000000001" customHeight="1">
      <c r="K63" s="7"/>
      <c r="L63" s="7"/>
    </row>
    <row r="64" spans="1:14" ht="20.100000000000001" customHeight="1"/>
  </sheetData>
  <mergeCells count="22">
    <mergeCell ref="C27:N27"/>
    <mergeCell ref="C18:N18"/>
    <mergeCell ref="C17:I17"/>
    <mergeCell ref="B4:N4"/>
    <mergeCell ref="B1:N1"/>
    <mergeCell ref="C22:N22"/>
    <mergeCell ref="B2:N2"/>
    <mergeCell ref="B33:N33"/>
    <mergeCell ref="A60:B60"/>
    <mergeCell ref="C60:I60"/>
    <mergeCell ref="A47:B47"/>
    <mergeCell ref="C47:I47"/>
    <mergeCell ref="A59:B59"/>
    <mergeCell ref="C53:I53"/>
    <mergeCell ref="B54:N54"/>
    <mergeCell ref="A53:B53"/>
    <mergeCell ref="C59:I59"/>
    <mergeCell ref="A36:B36"/>
    <mergeCell ref="M36:N36"/>
    <mergeCell ref="B34:N34"/>
    <mergeCell ref="M48:N48"/>
    <mergeCell ref="A48:B48"/>
  </mergeCells>
  <printOptions horizontalCentered="1"/>
  <pageMargins left="0" right="0" top="0" bottom="0" header="0" footer="0"/>
  <pageSetup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2"/>
  <sheetViews>
    <sheetView rightToLeft="1" topLeftCell="B16" zoomScaleNormal="100" workbookViewId="0">
      <selection activeCell="B26" sqref="B26:O26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3" customFormat="1" ht="22.5" customHeight="1">
      <c r="A1" s="103" t="s">
        <v>379</v>
      </c>
      <c r="B1" s="104" t="s">
        <v>4</v>
      </c>
      <c r="C1" s="178" t="s">
        <v>425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s="103" customFormat="1" ht="22.5" customHeight="1">
      <c r="B2" s="105" t="s">
        <v>5</v>
      </c>
      <c r="C2" s="180" t="s">
        <v>426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s="95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82" t="s">
        <v>3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</row>
    <row r="5" spans="1:15" ht="24" customHeight="1">
      <c r="B5" s="55" t="s">
        <v>401</v>
      </c>
      <c r="C5" s="55" t="s">
        <v>106</v>
      </c>
      <c r="D5" s="65">
        <v>0.53</v>
      </c>
      <c r="E5" s="65">
        <v>0.53</v>
      </c>
      <c r="F5" s="65">
        <v>0.5</v>
      </c>
      <c r="G5" s="65">
        <v>0.51</v>
      </c>
      <c r="H5" s="65">
        <v>0.51</v>
      </c>
      <c r="I5" s="65">
        <v>0.53</v>
      </c>
      <c r="J5" s="65">
        <v>-3.7735849056603765</v>
      </c>
      <c r="K5" s="67">
        <v>419</v>
      </c>
      <c r="L5" s="67">
        <v>506993207</v>
      </c>
      <c r="M5" s="67">
        <v>259416751.26000002</v>
      </c>
      <c r="N5" s="68">
        <v>5</v>
      </c>
      <c r="O5" s="12" t="s">
        <v>107</v>
      </c>
    </row>
    <row r="6" spans="1:15" ht="24" customHeight="1">
      <c r="B6" s="55" t="s">
        <v>190</v>
      </c>
      <c r="C6" s="55" t="s">
        <v>189</v>
      </c>
      <c r="D6" s="65">
        <v>0.09</v>
      </c>
      <c r="E6" s="65">
        <v>0.09</v>
      </c>
      <c r="F6" s="65">
        <v>0.09</v>
      </c>
      <c r="G6" s="65">
        <v>0.09</v>
      </c>
      <c r="H6" s="65">
        <v>0.09</v>
      </c>
      <c r="I6" s="65">
        <v>0.09</v>
      </c>
      <c r="J6" s="65">
        <v>0</v>
      </c>
      <c r="K6" s="67">
        <v>1</v>
      </c>
      <c r="L6" s="67">
        <v>1800</v>
      </c>
      <c r="M6" s="67">
        <v>162</v>
      </c>
      <c r="N6" s="68">
        <v>1</v>
      </c>
      <c r="O6" s="12" t="s">
        <v>249</v>
      </c>
    </row>
    <row r="7" spans="1:15" ht="24" customHeight="1">
      <c r="B7" s="55" t="s">
        <v>398</v>
      </c>
      <c r="C7" s="55" t="s">
        <v>152</v>
      </c>
      <c r="D7" s="65">
        <v>0.22</v>
      </c>
      <c r="E7" s="65">
        <v>0.22</v>
      </c>
      <c r="F7" s="65">
        <v>0.15</v>
      </c>
      <c r="G7" s="65">
        <v>0.16</v>
      </c>
      <c r="H7" s="65">
        <v>0.15</v>
      </c>
      <c r="I7" s="65">
        <v>0.22</v>
      </c>
      <c r="J7" s="65">
        <v>-31.818181818181824</v>
      </c>
      <c r="K7" s="67">
        <v>39</v>
      </c>
      <c r="L7" s="67">
        <v>900575145</v>
      </c>
      <c r="M7" s="67">
        <v>180039106.47999999</v>
      </c>
      <c r="N7" s="68">
        <v>5</v>
      </c>
      <c r="O7" s="12" t="s">
        <v>153</v>
      </c>
    </row>
    <row r="8" spans="1:15" ht="24" customHeight="1">
      <c r="B8" s="55" t="s">
        <v>261</v>
      </c>
      <c r="C8" s="55" t="s">
        <v>262</v>
      </c>
      <c r="D8" s="65">
        <v>7.0000000000000007E-2</v>
      </c>
      <c r="E8" s="65">
        <v>7.0000000000000007E-2</v>
      </c>
      <c r="F8" s="65">
        <v>7.0000000000000007E-2</v>
      </c>
      <c r="G8" s="65">
        <v>7.0000000000000007E-2</v>
      </c>
      <c r="H8" s="65">
        <v>7.0000000000000007E-2</v>
      </c>
      <c r="I8" s="65">
        <v>7.0000000000000007E-2</v>
      </c>
      <c r="J8" s="65">
        <v>0</v>
      </c>
      <c r="K8" s="67">
        <v>1</v>
      </c>
      <c r="L8" s="67">
        <v>24800000000</v>
      </c>
      <c r="M8" s="67">
        <v>1736000000</v>
      </c>
      <c r="N8" s="68">
        <v>1</v>
      </c>
      <c r="O8" s="12" t="s">
        <v>263</v>
      </c>
    </row>
    <row r="9" spans="1:15" ht="24" customHeight="1">
      <c r="B9" s="55" t="s">
        <v>438</v>
      </c>
      <c r="C9" s="55" t="s">
        <v>297</v>
      </c>
      <c r="D9" s="65">
        <v>0.85</v>
      </c>
      <c r="E9" s="65">
        <v>0.85</v>
      </c>
      <c r="F9" s="65">
        <v>0.85</v>
      </c>
      <c r="G9" s="65">
        <v>0.85</v>
      </c>
      <c r="H9" s="65">
        <v>0.85</v>
      </c>
      <c r="I9" s="65">
        <v>0.85</v>
      </c>
      <c r="J9" s="65">
        <v>0</v>
      </c>
      <c r="K9" s="67">
        <v>1</v>
      </c>
      <c r="L9" s="67">
        <v>100</v>
      </c>
      <c r="M9" s="67">
        <v>85</v>
      </c>
      <c r="N9" s="68">
        <v>1</v>
      </c>
      <c r="O9" s="12" t="s">
        <v>298</v>
      </c>
    </row>
    <row r="10" spans="1:15" ht="24" customHeight="1">
      <c r="B10" s="177" t="s">
        <v>13</v>
      </c>
      <c r="C10" s="177"/>
      <c r="D10" s="176"/>
      <c r="E10" s="176"/>
      <c r="F10" s="176"/>
      <c r="G10" s="176"/>
      <c r="H10" s="176"/>
      <c r="I10" s="176"/>
      <c r="J10" s="176"/>
      <c r="K10" s="70">
        <f>SUM(K5:K9)</f>
        <v>461</v>
      </c>
      <c r="L10" s="70">
        <f>SUM(L5:L9)</f>
        <v>26207570252</v>
      </c>
      <c r="M10" s="70">
        <f>SUM(M5:M9)</f>
        <v>2175456104.7399998</v>
      </c>
      <c r="N10" s="69">
        <v>5</v>
      </c>
      <c r="O10" s="71" t="s">
        <v>14</v>
      </c>
    </row>
    <row r="11" spans="1:15" ht="24" customHeight="1">
      <c r="B11" s="79" t="s">
        <v>164</v>
      </c>
      <c r="C11" s="182" t="s">
        <v>168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1:15" ht="24" customHeight="1">
      <c r="B12" s="55" t="s">
        <v>309</v>
      </c>
      <c r="C12" s="55" t="s">
        <v>310</v>
      </c>
      <c r="D12" s="65">
        <v>0.68</v>
      </c>
      <c r="E12" s="65">
        <v>0.68</v>
      </c>
      <c r="F12" s="65">
        <v>0.68</v>
      </c>
      <c r="G12" s="65">
        <v>0.68</v>
      </c>
      <c r="H12" s="65">
        <v>0.68</v>
      </c>
      <c r="I12" s="65">
        <v>0.68</v>
      </c>
      <c r="J12" s="66">
        <v>0</v>
      </c>
      <c r="K12" s="67">
        <v>1</v>
      </c>
      <c r="L12" s="67">
        <v>106</v>
      </c>
      <c r="M12" s="67">
        <v>72.08</v>
      </c>
      <c r="N12" s="68">
        <v>1</v>
      </c>
      <c r="O12" s="12" t="s">
        <v>311</v>
      </c>
    </row>
    <row r="13" spans="1:15" ht="24" customHeight="1">
      <c r="B13" s="177" t="s">
        <v>431</v>
      </c>
      <c r="C13" s="177"/>
      <c r="D13" s="176"/>
      <c r="E13" s="176"/>
      <c r="F13" s="176"/>
      <c r="G13" s="176"/>
      <c r="H13" s="176"/>
      <c r="I13" s="176"/>
      <c r="J13" s="176"/>
      <c r="K13" s="70">
        <f>K12</f>
        <v>1</v>
      </c>
      <c r="L13" s="70">
        <f t="shared" ref="L13:M13" si="0">L12</f>
        <v>106</v>
      </c>
      <c r="M13" s="70">
        <f t="shared" si="0"/>
        <v>72.08</v>
      </c>
      <c r="N13" s="69">
        <v>1</v>
      </c>
      <c r="O13" s="71" t="s">
        <v>14</v>
      </c>
    </row>
    <row r="14" spans="1:15" ht="24" customHeight="1">
      <c r="A14" s="1" t="s">
        <v>114</v>
      </c>
      <c r="B14" s="79" t="s">
        <v>114</v>
      </c>
      <c r="C14" s="182" t="s">
        <v>116</v>
      </c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</row>
    <row r="15" spans="1:15" ht="24" customHeight="1">
      <c r="B15" s="55" t="s">
        <v>405</v>
      </c>
      <c r="C15" s="55" t="s">
        <v>209</v>
      </c>
      <c r="D15" s="65">
        <v>0.82</v>
      </c>
      <c r="E15" s="65">
        <v>0.82</v>
      </c>
      <c r="F15" s="65">
        <v>0.82</v>
      </c>
      <c r="G15" s="65">
        <v>0.82</v>
      </c>
      <c r="H15" s="65">
        <v>0.82</v>
      </c>
      <c r="I15" s="65">
        <v>0.82</v>
      </c>
      <c r="J15" s="66">
        <v>0</v>
      </c>
      <c r="K15" s="67">
        <v>2</v>
      </c>
      <c r="L15" s="67">
        <v>27014</v>
      </c>
      <c r="M15" s="67">
        <v>22151.480000000003</v>
      </c>
      <c r="N15" s="68">
        <v>2</v>
      </c>
      <c r="O15" s="12" t="s">
        <v>304</v>
      </c>
    </row>
    <row r="16" spans="1:15" ht="24" customHeight="1">
      <c r="B16" s="55" t="s">
        <v>306</v>
      </c>
      <c r="C16" s="55" t="s">
        <v>307</v>
      </c>
      <c r="D16" s="65">
        <v>4.5</v>
      </c>
      <c r="E16" s="65">
        <v>6</v>
      </c>
      <c r="F16" s="65">
        <v>4.5</v>
      </c>
      <c r="G16" s="65">
        <v>5.0599999999999996</v>
      </c>
      <c r="H16" s="65">
        <v>5</v>
      </c>
      <c r="I16" s="65">
        <v>4.5</v>
      </c>
      <c r="J16" s="66">
        <v>11.111111111111116</v>
      </c>
      <c r="K16" s="67">
        <v>140</v>
      </c>
      <c r="L16" s="67">
        <v>8871219</v>
      </c>
      <c r="M16" s="67">
        <v>44438174.280000001</v>
      </c>
      <c r="N16" s="68">
        <v>5</v>
      </c>
      <c r="O16" s="12" t="s">
        <v>308</v>
      </c>
    </row>
    <row r="17" spans="2:15" ht="24" customHeight="1">
      <c r="B17" s="177" t="s">
        <v>115</v>
      </c>
      <c r="C17" s="177"/>
      <c r="D17" s="176"/>
      <c r="E17" s="176"/>
      <c r="F17" s="176"/>
      <c r="G17" s="176"/>
      <c r="H17" s="176"/>
      <c r="I17" s="176"/>
      <c r="J17" s="176"/>
      <c r="K17" s="70">
        <f>SUM(K15:K16)</f>
        <v>142</v>
      </c>
      <c r="L17" s="70">
        <f>SUM(L15:L16)</f>
        <v>8898233</v>
      </c>
      <c r="M17" s="70">
        <f>SUM(M15:M16)</f>
        <v>44460325.759999998</v>
      </c>
      <c r="N17" s="69">
        <v>5</v>
      </c>
      <c r="O17" s="71" t="s">
        <v>14</v>
      </c>
    </row>
    <row r="18" spans="2:15" ht="24" customHeight="1">
      <c r="B18" s="79" t="s">
        <v>28</v>
      </c>
      <c r="C18" s="182" t="s">
        <v>374</v>
      </c>
      <c r="D18" s="182" t="s">
        <v>31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</row>
    <row r="19" spans="2:15" ht="24" customHeight="1">
      <c r="B19" s="55" t="s">
        <v>382</v>
      </c>
      <c r="C19" s="55" t="s">
        <v>201</v>
      </c>
      <c r="D19" s="65">
        <v>1.77</v>
      </c>
      <c r="E19" s="65">
        <v>1.82</v>
      </c>
      <c r="F19" s="65">
        <v>1.6</v>
      </c>
      <c r="G19" s="65">
        <v>1.6</v>
      </c>
      <c r="H19" s="65">
        <v>1.6</v>
      </c>
      <c r="I19" s="65">
        <v>1.77</v>
      </c>
      <c r="J19" s="66">
        <v>-9.6045197740112993</v>
      </c>
      <c r="K19" s="67">
        <v>47</v>
      </c>
      <c r="L19" s="67">
        <v>3811862</v>
      </c>
      <c r="M19" s="67">
        <v>6373488.5300000003</v>
      </c>
      <c r="N19" s="68">
        <v>5</v>
      </c>
      <c r="O19" s="12" t="s">
        <v>202</v>
      </c>
    </row>
    <row r="20" spans="2:15" ht="24" customHeight="1">
      <c r="B20" s="177" t="s">
        <v>383</v>
      </c>
      <c r="C20" s="177"/>
      <c r="D20" s="176"/>
      <c r="E20" s="176"/>
      <c r="F20" s="176"/>
      <c r="G20" s="176"/>
      <c r="H20" s="176"/>
      <c r="I20" s="176"/>
      <c r="J20" s="176"/>
      <c r="K20" s="70">
        <f>SUM(K19)</f>
        <v>47</v>
      </c>
      <c r="L20" s="70">
        <f>SUM(L19)</f>
        <v>3811862</v>
      </c>
      <c r="M20" s="70">
        <f>SUM(M19)</f>
        <v>6373488.5300000003</v>
      </c>
      <c r="N20" s="69">
        <v>5</v>
      </c>
      <c r="O20" s="71" t="s">
        <v>14</v>
      </c>
    </row>
    <row r="21" spans="2:15" ht="24" customHeight="1">
      <c r="B21" s="79" t="s">
        <v>76</v>
      </c>
      <c r="C21" s="182" t="s">
        <v>96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</row>
    <row r="22" spans="2:15" ht="24" customHeight="1">
      <c r="B22" s="55" t="s">
        <v>81</v>
      </c>
      <c r="C22" s="55" t="s">
        <v>82</v>
      </c>
      <c r="D22" s="65">
        <v>2.9</v>
      </c>
      <c r="E22" s="65">
        <v>2.9</v>
      </c>
      <c r="F22" s="65">
        <v>2.82</v>
      </c>
      <c r="G22" s="65">
        <v>2.83</v>
      </c>
      <c r="H22" s="65">
        <v>2.82</v>
      </c>
      <c r="I22" s="65">
        <v>2.86</v>
      </c>
      <c r="J22" s="66">
        <v>-1.3986013986013957</v>
      </c>
      <c r="K22" s="67">
        <v>38</v>
      </c>
      <c r="L22" s="67">
        <v>3231266</v>
      </c>
      <c r="M22" s="67">
        <v>9237716.4400000013</v>
      </c>
      <c r="N22" s="68">
        <v>4</v>
      </c>
      <c r="O22" s="12" t="s">
        <v>83</v>
      </c>
    </row>
    <row r="23" spans="2:15" ht="24" customHeight="1">
      <c r="B23" s="55" t="s">
        <v>394</v>
      </c>
      <c r="C23" s="55" t="s">
        <v>131</v>
      </c>
      <c r="D23" s="65">
        <v>1.1000000000000001</v>
      </c>
      <c r="E23" s="65">
        <v>1.1599999999999999</v>
      </c>
      <c r="F23" s="65">
        <v>1.1000000000000001</v>
      </c>
      <c r="G23" s="65">
        <v>1.1599999999999999</v>
      </c>
      <c r="H23" s="65">
        <v>1.1499999999999999</v>
      </c>
      <c r="I23" s="65">
        <v>1.1499999999999999</v>
      </c>
      <c r="J23" s="66">
        <v>0</v>
      </c>
      <c r="K23" s="67">
        <v>10</v>
      </c>
      <c r="L23" s="67">
        <v>1818181</v>
      </c>
      <c r="M23" s="67">
        <v>2092667.9</v>
      </c>
      <c r="N23" s="68">
        <v>4</v>
      </c>
      <c r="O23" s="12" t="s">
        <v>132</v>
      </c>
    </row>
    <row r="24" spans="2:15" ht="24" customHeight="1">
      <c r="B24" s="177" t="s">
        <v>171</v>
      </c>
      <c r="C24" s="177"/>
      <c r="D24" s="176"/>
      <c r="E24" s="176"/>
      <c r="F24" s="176"/>
      <c r="G24" s="176"/>
      <c r="H24" s="176"/>
      <c r="I24" s="176"/>
      <c r="J24" s="176"/>
      <c r="K24" s="70">
        <f>SUM(K22:K23)</f>
        <v>48</v>
      </c>
      <c r="L24" s="70">
        <f>SUM(L22:L23)</f>
        <v>5049447</v>
      </c>
      <c r="M24" s="70">
        <f>SUM(M22:M23)</f>
        <v>11330384.340000002</v>
      </c>
      <c r="N24" s="69">
        <v>4</v>
      </c>
      <c r="O24" s="71" t="s">
        <v>14</v>
      </c>
    </row>
    <row r="25" spans="2:15" ht="24" customHeight="1">
      <c r="B25" s="79" t="s">
        <v>16</v>
      </c>
      <c r="C25" s="182" t="s">
        <v>63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 t="s">
        <v>63</v>
      </c>
      <c r="O25" s="182"/>
    </row>
    <row r="26" spans="2:15" ht="24" customHeight="1">
      <c r="B26" s="55" t="s">
        <v>390</v>
      </c>
      <c r="C26" s="55" t="s">
        <v>172</v>
      </c>
      <c r="D26" s="65">
        <v>26</v>
      </c>
      <c r="E26" s="65">
        <v>26</v>
      </c>
      <c r="F26" s="65">
        <v>25</v>
      </c>
      <c r="G26" s="65">
        <v>25.99</v>
      </c>
      <c r="H26" s="65">
        <v>25.99</v>
      </c>
      <c r="I26" s="65">
        <v>26</v>
      </c>
      <c r="J26" s="66">
        <v>-3.8461538461542766E-2</v>
      </c>
      <c r="K26" s="67">
        <v>9</v>
      </c>
      <c r="L26" s="67">
        <v>13069</v>
      </c>
      <c r="M26" s="67">
        <v>334722.86</v>
      </c>
      <c r="N26" s="68">
        <v>3</v>
      </c>
      <c r="O26" s="12" t="s">
        <v>173</v>
      </c>
    </row>
    <row r="27" spans="2:15" ht="24" customHeight="1">
      <c r="B27" s="177"/>
      <c r="C27" s="177"/>
      <c r="D27" s="176"/>
      <c r="E27" s="176"/>
      <c r="F27" s="176"/>
      <c r="G27" s="176"/>
      <c r="H27" s="176"/>
      <c r="I27" s="176"/>
      <c r="J27" s="176"/>
      <c r="K27" s="70">
        <f>K26</f>
        <v>9</v>
      </c>
      <c r="L27" s="70">
        <f t="shared" ref="L27:M27" si="1">L26</f>
        <v>13069</v>
      </c>
      <c r="M27" s="70">
        <f t="shared" si="1"/>
        <v>334722.86</v>
      </c>
      <c r="N27" s="69">
        <v>3</v>
      </c>
      <c r="O27" s="71" t="s">
        <v>14</v>
      </c>
    </row>
    <row r="28" spans="2:15" ht="24" customHeight="1">
      <c r="B28" s="177" t="s">
        <v>20</v>
      </c>
      <c r="C28" s="177"/>
      <c r="D28" s="176"/>
      <c r="E28" s="176"/>
      <c r="F28" s="176"/>
      <c r="G28" s="176"/>
      <c r="H28" s="176"/>
      <c r="I28" s="176"/>
      <c r="J28" s="176"/>
      <c r="K28" s="70">
        <f>K24+K20+K10+K27+K17+K13</f>
        <v>708</v>
      </c>
      <c r="L28" s="70">
        <f t="shared" ref="L28" si="2">L24+L20+L10+L27+L17+L13</f>
        <v>26225342969</v>
      </c>
      <c r="M28" s="70">
        <f>M24+M20+M10+M27+M17+M13</f>
        <v>2237955098.3099999</v>
      </c>
      <c r="N28" s="69">
        <v>5</v>
      </c>
      <c r="O28" s="71" t="s">
        <v>14</v>
      </c>
    </row>
    <row r="29" spans="2:15">
      <c r="L29" s="3"/>
      <c r="M29" s="3"/>
    </row>
    <row r="31" spans="2:15">
      <c r="I31" s="1"/>
      <c r="K31" s="1"/>
    </row>
    <row r="32" spans="2:15">
      <c r="I32" s="1"/>
      <c r="J32" s="14" t="s">
        <v>395</v>
      </c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  <row r="39" spans="9:11">
      <c r="I39" s="1"/>
      <c r="K39" s="1"/>
    </row>
    <row r="40" spans="9:11">
      <c r="I40" s="1"/>
      <c r="K40" s="1"/>
    </row>
    <row r="41" spans="9:11">
      <c r="I41" s="1"/>
      <c r="K41" s="1"/>
    </row>
    <row r="42" spans="9:11">
      <c r="I42" s="1"/>
      <c r="K42" s="1"/>
    </row>
  </sheetData>
  <mergeCells count="22">
    <mergeCell ref="B13:C13"/>
    <mergeCell ref="B24:C24"/>
    <mergeCell ref="D24:J24"/>
    <mergeCell ref="C25:O25"/>
    <mergeCell ref="B27:C27"/>
    <mergeCell ref="D27:J27"/>
    <mergeCell ref="D13:J13"/>
    <mergeCell ref="B28:C28"/>
    <mergeCell ref="D28:J28"/>
    <mergeCell ref="C1:O1"/>
    <mergeCell ref="C2:O2"/>
    <mergeCell ref="C4:O4"/>
    <mergeCell ref="D10:J10"/>
    <mergeCell ref="C21:O21"/>
    <mergeCell ref="B20:C20"/>
    <mergeCell ref="D20:J20"/>
    <mergeCell ref="C18:O18"/>
    <mergeCell ref="B10:C10"/>
    <mergeCell ref="C14:O14"/>
    <mergeCell ref="B17:C17"/>
    <mergeCell ref="D17:J17"/>
    <mergeCell ref="C11:O11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34"/>
  <sheetViews>
    <sheetView rightToLeft="1" topLeftCell="A10" zoomScaleNormal="100" workbookViewId="0">
      <selection activeCell="B26" sqref="B26:O28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3" customFormat="1" ht="39.75" customHeight="1">
      <c r="B1" s="104" t="s">
        <v>4</v>
      </c>
      <c r="C1" s="178" t="s">
        <v>423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2:15" s="103" customFormat="1" ht="39.75" customHeight="1">
      <c r="B2" s="105" t="s">
        <v>5</v>
      </c>
      <c r="C2" s="180" t="s">
        <v>424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2:15" ht="87.75" customHeight="1">
      <c r="B3" s="91" t="s">
        <v>0</v>
      </c>
      <c r="C3" s="92" t="s">
        <v>6</v>
      </c>
      <c r="D3" s="92" t="s">
        <v>7</v>
      </c>
      <c r="E3" s="92" t="s">
        <v>8</v>
      </c>
      <c r="F3" s="92" t="s">
        <v>9</v>
      </c>
      <c r="G3" s="92" t="s">
        <v>22</v>
      </c>
      <c r="H3" s="92" t="s">
        <v>2</v>
      </c>
      <c r="I3" s="92" t="s">
        <v>23</v>
      </c>
      <c r="J3" s="93" t="s">
        <v>10</v>
      </c>
      <c r="K3" s="94" t="s">
        <v>97</v>
      </c>
      <c r="L3" s="92" t="s">
        <v>64</v>
      </c>
      <c r="M3" s="92" t="s">
        <v>65</v>
      </c>
      <c r="N3" s="92" t="s">
        <v>11</v>
      </c>
      <c r="O3" s="92" t="s">
        <v>1</v>
      </c>
    </row>
    <row r="4" spans="2:15" ht="24" customHeight="1">
      <c r="B4" s="79" t="s">
        <v>12</v>
      </c>
      <c r="C4" s="182" t="s">
        <v>3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</row>
    <row r="5" spans="2:15" ht="24" customHeight="1">
      <c r="B5" s="72" t="s">
        <v>228</v>
      </c>
      <c r="C5" s="73" t="s">
        <v>229</v>
      </c>
      <c r="D5" s="74">
        <v>0.22</v>
      </c>
      <c r="E5" s="74">
        <v>0.23</v>
      </c>
      <c r="F5" s="74">
        <v>0.21</v>
      </c>
      <c r="G5" s="74">
        <v>0.22</v>
      </c>
      <c r="H5" s="74">
        <v>0.22</v>
      </c>
      <c r="I5" s="74">
        <v>0.23</v>
      </c>
      <c r="J5" s="75">
        <v>-4.3478260869565304</v>
      </c>
      <c r="K5" s="76">
        <v>42</v>
      </c>
      <c r="L5" s="77">
        <v>46328196</v>
      </c>
      <c r="M5" s="77">
        <v>10109036.49</v>
      </c>
      <c r="N5" s="78">
        <v>2</v>
      </c>
      <c r="O5" s="21" t="s">
        <v>230</v>
      </c>
    </row>
    <row r="6" spans="2:15" ht="24" customHeight="1">
      <c r="B6" s="72" t="s">
        <v>437</v>
      </c>
      <c r="C6" s="73" t="s">
        <v>39</v>
      </c>
      <c r="D6" s="74">
        <v>0.14000000000000001</v>
      </c>
      <c r="E6" s="74">
        <v>0.14000000000000001</v>
      </c>
      <c r="F6" s="74">
        <v>0.14000000000000001</v>
      </c>
      <c r="G6" s="74">
        <v>0.14000000000000001</v>
      </c>
      <c r="H6" s="74">
        <v>0.14000000000000001</v>
      </c>
      <c r="I6" s="74">
        <v>0.15</v>
      </c>
      <c r="J6" s="75">
        <v>-6.6666666666666536</v>
      </c>
      <c r="K6" s="76">
        <v>2</v>
      </c>
      <c r="L6" s="77">
        <v>4850000</v>
      </c>
      <c r="M6" s="77">
        <v>679000</v>
      </c>
      <c r="N6" s="78">
        <v>1</v>
      </c>
      <c r="O6" s="21" t="s">
        <v>40</v>
      </c>
    </row>
    <row r="7" spans="2:15" ht="24" customHeight="1">
      <c r="B7" s="72" t="s">
        <v>436</v>
      </c>
      <c r="C7" s="73" t="s">
        <v>147</v>
      </c>
      <c r="D7" s="74">
        <v>0.05</v>
      </c>
      <c r="E7" s="74">
        <v>0.05</v>
      </c>
      <c r="F7" s="74">
        <v>0.05</v>
      </c>
      <c r="G7" s="74">
        <v>0.05</v>
      </c>
      <c r="H7" s="74">
        <v>0.05</v>
      </c>
      <c r="I7" s="74">
        <v>0.05</v>
      </c>
      <c r="J7" s="75">
        <v>0</v>
      </c>
      <c r="K7" s="76">
        <v>57</v>
      </c>
      <c r="L7" s="77">
        <v>21573993</v>
      </c>
      <c r="M7" s="77">
        <v>1078699.6499999999</v>
      </c>
      <c r="N7" s="78">
        <v>2</v>
      </c>
      <c r="O7" s="21" t="s">
        <v>241</v>
      </c>
    </row>
    <row r="8" spans="2:15" ht="24" customHeight="1">
      <c r="B8" s="177" t="s">
        <v>13</v>
      </c>
      <c r="C8" s="177"/>
      <c r="D8" s="176"/>
      <c r="E8" s="176"/>
      <c r="F8" s="176"/>
      <c r="G8" s="176"/>
      <c r="H8" s="176"/>
      <c r="I8" s="176"/>
      <c r="J8" s="176"/>
      <c r="K8" s="70">
        <f>SUM(K2:K7)</f>
        <v>101</v>
      </c>
      <c r="L8" s="70">
        <f>SUM(L2:L7)</f>
        <v>72752189</v>
      </c>
      <c r="M8" s="70">
        <f>SUM(M2:M7)</f>
        <v>11866736.140000001</v>
      </c>
      <c r="N8" s="69">
        <v>2</v>
      </c>
      <c r="O8" s="71" t="s">
        <v>14</v>
      </c>
    </row>
    <row r="9" spans="2:15" ht="24" customHeight="1">
      <c r="B9" s="79" t="s">
        <v>28</v>
      </c>
      <c r="C9" s="182" t="s">
        <v>31</v>
      </c>
      <c r="D9" s="182" t="s">
        <v>31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5" ht="24" customHeight="1">
      <c r="B10" s="72" t="s">
        <v>393</v>
      </c>
      <c r="C10" s="73" t="s">
        <v>178</v>
      </c>
      <c r="D10" s="74">
        <v>1.4</v>
      </c>
      <c r="E10" s="74">
        <v>1.4</v>
      </c>
      <c r="F10" s="74">
        <v>1.37</v>
      </c>
      <c r="G10" s="74">
        <v>1.39</v>
      </c>
      <c r="H10" s="74">
        <v>1.4</v>
      </c>
      <c r="I10" s="74">
        <v>1.39</v>
      </c>
      <c r="J10" s="75">
        <v>0.7194244604316502</v>
      </c>
      <c r="K10" s="76">
        <v>14</v>
      </c>
      <c r="L10" s="77">
        <v>529817</v>
      </c>
      <c r="M10" s="77">
        <v>735309.52</v>
      </c>
      <c r="N10" s="78">
        <v>4</v>
      </c>
      <c r="O10" s="21" t="s">
        <v>180</v>
      </c>
    </row>
    <row r="11" spans="2:15" ht="24" customHeight="1">
      <c r="B11" s="72" t="s">
        <v>388</v>
      </c>
      <c r="C11" s="73" t="s">
        <v>214</v>
      </c>
      <c r="D11" s="74">
        <v>1.23</v>
      </c>
      <c r="E11" s="74">
        <v>1.23</v>
      </c>
      <c r="F11" s="74">
        <v>1.2</v>
      </c>
      <c r="G11" s="74">
        <v>1.2</v>
      </c>
      <c r="H11" s="74">
        <v>1.2</v>
      </c>
      <c r="I11" s="74">
        <v>1.23</v>
      </c>
      <c r="J11" s="75">
        <v>-2.4390243902439046</v>
      </c>
      <c r="K11" s="76">
        <v>8</v>
      </c>
      <c r="L11" s="77">
        <v>265873</v>
      </c>
      <c r="M11" s="77">
        <v>319247.94</v>
      </c>
      <c r="N11" s="78">
        <v>4</v>
      </c>
      <c r="O11" s="21" t="s">
        <v>215</v>
      </c>
    </row>
    <row r="12" spans="2:15" ht="24" customHeight="1">
      <c r="B12" s="177" t="s">
        <v>94</v>
      </c>
      <c r="C12" s="177"/>
      <c r="D12" s="176"/>
      <c r="E12" s="176"/>
      <c r="F12" s="176"/>
      <c r="G12" s="176"/>
      <c r="H12" s="176"/>
      <c r="I12" s="176"/>
      <c r="J12" s="176"/>
      <c r="K12" s="70">
        <f>SUM(K10:K11)</f>
        <v>22</v>
      </c>
      <c r="L12" s="70">
        <f>SUM(L10:L11)</f>
        <v>795690</v>
      </c>
      <c r="M12" s="70">
        <f>SUM(M10:M11)</f>
        <v>1054557.46</v>
      </c>
      <c r="N12" s="69">
        <v>4</v>
      </c>
      <c r="O12" s="71" t="s">
        <v>14</v>
      </c>
    </row>
    <row r="13" spans="2:15" ht="24" customHeight="1">
      <c r="B13" s="79" t="s">
        <v>76</v>
      </c>
      <c r="C13" s="182" t="s">
        <v>30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</row>
    <row r="14" spans="2:15" ht="24" customHeight="1">
      <c r="B14" s="72" t="s">
        <v>341</v>
      </c>
      <c r="C14" s="73" t="s">
        <v>342</v>
      </c>
      <c r="D14" s="74">
        <v>1.29</v>
      </c>
      <c r="E14" s="74">
        <v>1.29</v>
      </c>
      <c r="F14" s="74">
        <v>1.24</v>
      </c>
      <c r="G14" s="74">
        <v>1.29</v>
      </c>
      <c r="H14" s="74">
        <v>1.28</v>
      </c>
      <c r="I14" s="74">
        <v>1.29</v>
      </c>
      <c r="J14" s="75">
        <v>-0.77519379844961378</v>
      </c>
      <c r="K14" s="76">
        <v>18</v>
      </c>
      <c r="L14" s="77">
        <v>3246577</v>
      </c>
      <c r="M14" s="77">
        <v>4176122.19</v>
      </c>
      <c r="N14" s="78">
        <v>5</v>
      </c>
      <c r="O14" s="21" t="s">
        <v>343</v>
      </c>
    </row>
    <row r="15" spans="2:15" ht="24" customHeight="1">
      <c r="B15" s="72" t="s">
        <v>386</v>
      </c>
      <c r="C15" s="73" t="s">
        <v>145</v>
      </c>
      <c r="D15" s="74">
        <v>1.86</v>
      </c>
      <c r="E15" s="74">
        <v>1.86</v>
      </c>
      <c r="F15" s="74">
        <v>1.78</v>
      </c>
      <c r="G15" s="74">
        <v>1.81</v>
      </c>
      <c r="H15" s="74">
        <v>1.78</v>
      </c>
      <c r="I15" s="74">
        <v>1.86</v>
      </c>
      <c r="J15" s="75">
        <v>-4.3010752688172111</v>
      </c>
      <c r="K15" s="76">
        <v>9</v>
      </c>
      <c r="L15" s="77">
        <v>445916</v>
      </c>
      <c r="M15" s="77">
        <v>806492.2</v>
      </c>
      <c r="N15" s="78">
        <v>2</v>
      </c>
      <c r="O15" s="21" t="s">
        <v>146</v>
      </c>
    </row>
    <row r="16" spans="2:15" ht="24" customHeight="1">
      <c r="B16" s="72" t="s">
        <v>103</v>
      </c>
      <c r="C16" s="73" t="s">
        <v>79</v>
      </c>
      <c r="D16" s="74">
        <v>1.4</v>
      </c>
      <c r="E16" s="74">
        <v>1.4</v>
      </c>
      <c r="F16" s="74">
        <v>1.37</v>
      </c>
      <c r="G16" s="74">
        <v>1.37</v>
      </c>
      <c r="H16" s="74">
        <v>1.37</v>
      </c>
      <c r="I16" s="74">
        <v>1.4</v>
      </c>
      <c r="J16" s="75">
        <v>-2.1428571428571241</v>
      </c>
      <c r="K16" s="76">
        <v>10</v>
      </c>
      <c r="L16" s="77">
        <v>197167</v>
      </c>
      <c r="M16" s="77">
        <v>270121.84999999998</v>
      </c>
      <c r="N16" s="78">
        <v>3</v>
      </c>
      <c r="O16" s="21" t="s">
        <v>80</v>
      </c>
    </row>
    <row r="17" spans="2:15" ht="24" customHeight="1">
      <c r="B17" s="72" t="s">
        <v>396</v>
      </c>
      <c r="C17" s="73" t="s">
        <v>88</v>
      </c>
      <c r="D17" s="74">
        <v>1.9</v>
      </c>
      <c r="E17" s="74">
        <v>1.9</v>
      </c>
      <c r="F17" s="74">
        <v>1.8</v>
      </c>
      <c r="G17" s="74">
        <v>1.81</v>
      </c>
      <c r="H17" s="74">
        <v>1.8</v>
      </c>
      <c r="I17" s="74">
        <v>1.9</v>
      </c>
      <c r="J17" s="75">
        <v>-5.2631578947368363</v>
      </c>
      <c r="K17" s="76">
        <v>19</v>
      </c>
      <c r="L17" s="77">
        <v>1500174</v>
      </c>
      <c r="M17" s="77">
        <v>2721855.1100000003</v>
      </c>
      <c r="N17" s="78">
        <v>5</v>
      </c>
      <c r="O17" s="21" t="s">
        <v>89</v>
      </c>
    </row>
    <row r="18" spans="2:15" ht="24" customHeight="1">
      <c r="B18" s="72" t="s">
        <v>349</v>
      </c>
      <c r="C18" s="73" t="s">
        <v>191</v>
      </c>
      <c r="D18" s="74">
        <v>1.35</v>
      </c>
      <c r="E18" s="74">
        <v>1.35</v>
      </c>
      <c r="F18" s="74">
        <v>1.35</v>
      </c>
      <c r="G18" s="74">
        <v>1.35</v>
      </c>
      <c r="H18" s="74">
        <v>1.35</v>
      </c>
      <c r="I18" s="74">
        <v>1.4</v>
      </c>
      <c r="J18" s="75">
        <v>-3.5714285714285587</v>
      </c>
      <c r="K18" s="76">
        <v>1</v>
      </c>
      <c r="L18" s="77">
        <v>12334</v>
      </c>
      <c r="M18" s="77">
        <v>16650.900000000001</v>
      </c>
      <c r="N18" s="78">
        <v>1</v>
      </c>
      <c r="O18" s="21" t="s">
        <v>192</v>
      </c>
    </row>
    <row r="19" spans="2:15" ht="24" customHeight="1">
      <c r="B19" s="177" t="s">
        <v>377</v>
      </c>
      <c r="C19" s="177"/>
      <c r="D19" s="176"/>
      <c r="E19" s="176"/>
      <c r="F19" s="176"/>
      <c r="G19" s="176"/>
      <c r="H19" s="176"/>
      <c r="I19" s="176"/>
      <c r="J19" s="176"/>
      <c r="K19" s="70">
        <f>SUM(K14:K18)</f>
        <v>57</v>
      </c>
      <c r="L19" s="70">
        <f>SUM(L14:L18)</f>
        <v>5402168</v>
      </c>
      <c r="M19" s="70">
        <f>SUM(M14:M18)</f>
        <v>7991242.25</v>
      </c>
      <c r="N19" s="69">
        <v>5</v>
      </c>
      <c r="O19" s="71" t="s">
        <v>14</v>
      </c>
    </row>
    <row r="20" spans="2:15" ht="24" customHeight="1">
      <c r="B20" s="79" t="s">
        <v>16</v>
      </c>
      <c r="C20" s="182" t="s">
        <v>63</v>
      </c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 t="s">
        <v>63</v>
      </c>
      <c r="O20" s="182"/>
    </row>
    <row r="21" spans="2:15" ht="24" customHeight="1">
      <c r="B21" s="72" t="s">
        <v>101</v>
      </c>
      <c r="C21" s="73" t="s">
        <v>102</v>
      </c>
      <c r="D21" s="74">
        <v>20.75</v>
      </c>
      <c r="E21" s="74">
        <v>21.9</v>
      </c>
      <c r="F21" s="74">
        <v>20</v>
      </c>
      <c r="G21" s="74">
        <v>21.2</v>
      </c>
      <c r="H21" s="74">
        <v>21.75</v>
      </c>
      <c r="I21" s="74">
        <v>20.75</v>
      </c>
      <c r="J21" s="75">
        <v>4.8192771084337283</v>
      </c>
      <c r="K21" s="76">
        <v>203</v>
      </c>
      <c r="L21" s="77">
        <v>6217219</v>
      </c>
      <c r="M21" s="77">
        <v>131772074.72</v>
      </c>
      <c r="N21" s="78">
        <v>5</v>
      </c>
      <c r="O21" s="21" t="s">
        <v>104</v>
      </c>
    </row>
    <row r="22" spans="2:15" ht="24" customHeight="1">
      <c r="B22" s="72" t="s">
        <v>434</v>
      </c>
      <c r="C22" s="73" t="s">
        <v>91</v>
      </c>
      <c r="D22" s="74">
        <v>9.01</v>
      </c>
      <c r="E22" s="74">
        <v>9.3000000000000007</v>
      </c>
      <c r="F22" s="74">
        <v>9</v>
      </c>
      <c r="G22" s="74">
        <v>9.0500000000000007</v>
      </c>
      <c r="H22" s="74">
        <v>9.19</v>
      </c>
      <c r="I22" s="74">
        <v>9.1</v>
      </c>
      <c r="J22" s="75">
        <v>0.9890109890109855</v>
      </c>
      <c r="K22" s="76">
        <v>53</v>
      </c>
      <c r="L22" s="77">
        <v>4114001</v>
      </c>
      <c r="M22" s="77">
        <v>37238031.689999998</v>
      </c>
      <c r="N22" s="78">
        <v>2</v>
      </c>
      <c r="O22" s="21" t="s">
        <v>92</v>
      </c>
    </row>
    <row r="23" spans="2:15" ht="24" customHeight="1">
      <c r="B23" s="72" t="s">
        <v>435</v>
      </c>
      <c r="C23" s="73" t="s">
        <v>213</v>
      </c>
      <c r="D23" s="74">
        <v>24.3</v>
      </c>
      <c r="E23" s="74">
        <v>24.3</v>
      </c>
      <c r="F23" s="74">
        <v>23.5</v>
      </c>
      <c r="G23" s="74">
        <v>23.53</v>
      </c>
      <c r="H23" s="74">
        <v>23.5</v>
      </c>
      <c r="I23" s="74">
        <v>24.3</v>
      </c>
      <c r="J23" s="75">
        <v>-3.292181069958855</v>
      </c>
      <c r="K23" s="76">
        <v>3</v>
      </c>
      <c r="L23" s="77">
        <v>6204</v>
      </c>
      <c r="M23" s="77">
        <v>145957.20000000001</v>
      </c>
      <c r="N23" s="78">
        <v>1</v>
      </c>
      <c r="O23" s="21" t="s">
        <v>216</v>
      </c>
    </row>
    <row r="24" spans="2:15" ht="24" customHeight="1">
      <c r="B24" s="177" t="s">
        <v>17</v>
      </c>
      <c r="C24" s="177"/>
      <c r="D24" s="176"/>
      <c r="E24" s="176"/>
      <c r="F24" s="176"/>
      <c r="G24" s="176"/>
      <c r="H24" s="176"/>
      <c r="I24" s="176"/>
      <c r="J24" s="176"/>
      <c r="K24" s="70">
        <f>SUM(K21:K23)</f>
        <v>259</v>
      </c>
      <c r="L24" s="70">
        <f>SUM(L21:L23)</f>
        <v>10337424</v>
      </c>
      <c r="M24" s="70">
        <f>SUM(M21:M23)</f>
        <v>169156063.60999998</v>
      </c>
      <c r="N24" s="69">
        <v>5</v>
      </c>
      <c r="O24" s="71" t="s">
        <v>14</v>
      </c>
    </row>
    <row r="25" spans="2:15" ht="24" customHeight="1">
      <c r="B25" s="79" t="s">
        <v>18</v>
      </c>
      <c r="C25" s="182" t="s">
        <v>29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 t="s">
        <v>29</v>
      </c>
      <c r="O25" s="182"/>
    </row>
    <row r="26" spans="2:15" ht="24" customHeight="1">
      <c r="B26" s="72" t="s">
        <v>433</v>
      </c>
      <c r="C26" s="73" t="s">
        <v>218</v>
      </c>
      <c r="D26" s="74">
        <v>0.36</v>
      </c>
      <c r="E26" s="74">
        <v>0.36</v>
      </c>
      <c r="F26" s="74">
        <v>0.36</v>
      </c>
      <c r="G26" s="74">
        <v>0.36</v>
      </c>
      <c r="H26" s="74">
        <v>0.36</v>
      </c>
      <c r="I26" s="74">
        <v>0.36</v>
      </c>
      <c r="J26" s="75">
        <v>0</v>
      </c>
      <c r="K26" s="76">
        <v>1</v>
      </c>
      <c r="L26" s="77">
        <v>2761</v>
      </c>
      <c r="M26" s="77">
        <v>993.96</v>
      </c>
      <c r="N26" s="78">
        <v>1</v>
      </c>
      <c r="O26" s="21" t="s">
        <v>219</v>
      </c>
    </row>
    <row r="27" spans="2:15" ht="24" customHeight="1">
      <c r="B27" s="72" t="s">
        <v>360</v>
      </c>
      <c r="C27" s="73" t="s">
        <v>141</v>
      </c>
      <c r="D27" s="74">
        <v>5.75</v>
      </c>
      <c r="E27" s="74">
        <v>5.75</v>
      </c>
      <c r="F27" s="74">
        <v>5.44</v>
      </c>
      <c r="G27" s="74">
        <v>5.52</v>
      </c>
      <c r="H27" s="74">
        <v>5.55</v>
      </c>
      <c r="I27" s="74">
        <v>5.64</v>
      </c>
      <c r="J27" s="75">
        <v>-1.5957446808510634</v>
      </c>
      <c r="K27" s="76">
        <v>274</v>
      </c>
      <c r="L27" s="77">
        <v>42341429</v>
      </c>
      <c r="M27" s="77">
        <v>233698177.40000004</v>
      </c>
      <c r="N27" s="78">
        <v>5</v>
      </c>
      <c r="O27" s="21" t="s">
        <v>142</v>
      </c>
    </row>
    <row r="28" spans="2:15" ht="24" customHeight="1">
      <c r="B28" s="72" t="s">
        <v>432</v>
      </c>
      <c r="C28" s="73" t="s">
        <v>366</v>
      </c>
      <c r="D28" s="74">
        <v>7.9</v>
      </c>
      <c r="E28" s="74">
        <v>9.2799999999999994</v>
      </c>
      <c r="F28" s="74">
        <v>7.9</v>
      </c>
      <c r="G28" s="74">
        <v>8.61</v>
      </c>
      <c r="H28" s="74">
        <v>8.5500000000000007</v>
      </c>
      <c r="I28" s="74">
        <v>7.6</v>
      </c>
      <c r="J28" s="75">
        <v>12.500000000000021</v>
      </c>
      <c r="K28" s="76">
        <v>25</v>
      </c>
      <c r="L28" s="77">
        <v>315784</v>
      </c>
      <c r="M28" s="77">
        <v>2717748.24</v>
      </c>
      <c r="N28" s="78">
        <v>2</v>
      </c>
      <c r="O28" s="21" t="s">
        <v>367</v>
      </c>
    </row>
    <row r="29" spans="2:15" ht="24" customHeight="1">
      <c r="B29" s="177" t="s">
        <v>19</v>
      </c>
      <c r="C29" s="177"/>
      <c r="D29" s="176"/>
      <c r="E29" s="176"/>
      <c r="F29" s="176"/>
      <c r="G29" s="176"/>
      <c r="H29" s="176"/>
      <c r="I29" s="176"/>
      <c r="J29" s="176"/>
      <c r="K29" s="70">
        <f>SUM(K26:K28)</f>
        <v>300</v>
      </c>
      <c r="L29" s="70">
        <f>SUM(L26:L28)</f>
        <v>42659974</v>
      </c>
      <c r="M29" s="70">
        <f>SUM(M26:M28)</f>
        <v>236416919.60000005</v>
      </c>
      <c r="N29" s="69">
        <v>5</v>
      </c>
      <c r="O29" s="71" t="s">
        <v>14</v>
      </c>
    </row>
    <row r="30" spans="2:15" ht="24" customHeight="1">
      <c r="B30" s="177" t="s">
        <v>20</v>
      </c>
      <c r="C30" s="177"/>
      <c r="D30" s="141"/>
      <c r="E30" s="141"/>
      <c r="F30" s="141"/>
      <c r="G30" s="141"/>
      <c r="H30" s="141"/>
      <c r="I30" s="141"/>
      <c r="J30" s="141"/>
      <c r="K30" s="70">
        <f>K29+K24+K19+K12+K8</f>
        <v>739</v>
      </c>
      <c r="L30" s="70">
        <f t="shared" ref="L30:M30" si="0">L29+L24+L19+L12+L8</f>
        <v>131947445</v>
      </c>
      <c r="M30" s="70">
        <f t="shared" si="0"/>
        <v>426485519.06</v>
      </c>
      <c r="N30" s="70">
        <v>5</v>
      </c>
      <c r="O30" s="80" t="s">
        <v>14</v>
      </c>
    </row>
    <row r="31" spans="2:15" ht="30" customHeight="1">
      <c r="O31" s="1" t="s">
        <v>395</v>
      </c>
    </row>
    <row r="34" spans="12:12">
      <c r="L34" s="3"/>
    </row>
  </sheetData>
  <mergeCells count="19">
    <mergeCell ref="B29:C29"/>
    <mergeCell ref="D29:J29"/>
    <mergeCell ref="B30:C30"/>
    <mergeCell ref="D30:J30"/>
    <mergeCell ref="C25:O25"/>
    <mergeCell ref="C1:O1"/>
    <mergeCell ref="C2:O2"/>
    <mergeCell ref="B24:C24"/>
    <mergeCell ref="D24:J24"/>
    <mergeCell ref="C13:O13"/>
    <mergeCell ref="B19:C19"/>
    <mergeCell ref="B12:C12"/>
    <mergeCell ref="D12:J12"/>
    <mergeCell ref="C9:O9"/>
    <mergeCell ref="D19:J19"/>
    <mergeCell ref="C20:O20"/>
    <mergeCell ref="C4:O4"/>
    <mergeCell ref="B8:C8"/>
    <mergeCell ref="D8:J8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تداولات سوق العراق للاوراق الما</vt:lpstr>
      <vt:lpstr>نشرة ISX-OTC</vt:lpstr>
      <vt:lpstr>تداولات غير العراقيين-شراءو بيع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2026-09-07T06:38:39Z</cp:lastPrinted>
  <dcterms:created xsi:type="dcterms:W3CDTF">2004-07-25T21:47:51Z</dcterms:created>
  <dcterms:modified xsi:type="dcterms:W3CDTF">2026-09-07T06:39:33Z</dcterms:modified>
</cp:coreProperties>
</file>